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1"/>
  </bookViews>
  <sheets>
    <sheet name="SAV." sheetId="1" state="visible" r:id="rId2"/>
    <sheet name="VALST." sheetId="2" state="visible" r:id="rId3"/>
    <sheet name="Atidėjiniai SAV" sheetId="3" state="visible" r:id="rId4"/>
    <sheet name="Atidėjiniai VALSTYBĖ" sheetId="4" state="visible" r:id="rId5"/>
    <sheet name="4LRVB GRĄŽINTINOS- GAUTINOS" sheetId="5" state="visible" r:id="rId6"/>
  </sheets>
  <definedNames>
    <definedName function="false" hidden="false" localSheetId="2" name="_xlnm.Print_Area" vbProcedure="false">'Atidėjiniai SAV'!$A$1:$I$88</definedName>
    <definedName function="false" hidden="false" localSheetId="3" name="_xlnm.Print_Area" vbProcedure="false">'Atidėjiniai VALSTYBĖ'!$A$1:$I$87</definedName>
    <definedName function="false" hidden="false" localSheetId="0" name="_xlnm.Print_Area" vbProcedure="false">'SAV.'!$A$1:$I$88</definedName>
    <definedName function="false" hidden="false" localSheetId="1" name="_xlnm.Print_Area" vbProcedure="false">'VALST.'!$A$1:$I$86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J24" authorId="0">
      <text>
        <r>
          <rPr>
            <b val="true"/>
            <sz val="9"/>
            <color rgb="FF000000"/>
            <rFont val="Tahoma"/>
            <family val="2"/>
            <charset val="186"/>
          </rPr>
          <t xml:space="preserve">Buhaltere:
</t>
        </r>
        <r>
          <rPr>
            <sz val="9"/>
            <color rgb="FF000000"/>
            <rFont val="Tahoma"/>
            <family val="2"/>
            <charset val="186"/>
          </rPr>
          <t xml:space="preserve">Prekių ir pasl. Įsigimo straipsnis</t>
        </r>
      </text>
    </comment>
    <comment ref="K21" authorId="0">
      <text>
        <r>
          <rPr>
            <b val="true"/>
            <sz val="9"/>
            <color rgb="FF000000"/>
            <rFont val="Tahoma"/>
            <family val="2"/>
            <charset val="186"/>
          </rPr>
          <t xml:space="preserve">Buhaltere:
</t>
        </r>
        <r>
          <rPr>
            <sz val="9"/>
            <color rgb="FF000000"/>
            <rFont val="Tahoma"/>
            <family val="2"/>
            <charset val="186"/>
          </rPr>
          <t xml:space="preserve">tiekėjai</t>
        </r>
      </text>
    </comment>
    <comment ref="L21" authorId="0">
      <text>
        <r>
          <rPr>
            <b val="true"/>
            <sz val="9"/>
            <color rgb="FF000000"/>
            <rFont val="Tahoma"/>
            <family val="2"/>
            <charset val="186"/>
          </rPr>
          <t xml:space="preserve">Buhaltere:
</t>
        </r>
        <r>
          <rPr>
            <sz val="9"/>
            <color rgb="FF000000"/>
            <rFont val="Tahoma"/>
            <family val="2"/>
            <charset val="186"/>
          </rPr>
          <t xml:space="preserve">bendras</t>
        </r>
      </text>
    </comment>
    <comment ref="M20" authorId="0">
      <text>
        <r>
          <rPr>
            <b val="true"/>
            <sz val="9"/>
            <color rgb="FF000000"/>
            <rFont val="Tahoma"/>
            <family val="2"/>
            <charset val="186"/>
          </rPr>
          <t xml:space="preserve">Buhaltere:
</t>
        </r>
        <r>
          <rPr>
            <sz val="9"/>
            <color rgb="FF000000"/>
            <rFont val="Tahoma"/>
            <family val="2"/>
            <charset val="186"/>
          </rPr>
          <t xml:space="preserve">Bendra atost. Kaup. ir sodros rezervas</t>
        </r>
      </text>
    </comment>
    <comment ref="M21" authorId="0">
      <text>
        <r>
          <rPr>
            <b val="true"/>
            <sz val="9"/>
            <color rgb="FF000000"/>
            <rFont val="Tahoma"/>
            <family val="2"/>
            <charset val="186"/>
          </rPr>
          <t xml:space="preserve">Linos kompiuteris:
</t>
        </r>
        <r>
          <rPr>
            <sz val="9"/>
            <color rgb="FF000000"/>
            <rFont val="Tahoma"/>
            <family val="2"/>
            <charset val="186"/>
          </rPr>
          <t xml:space="preserve">Bendras krepš. Ir sav.</t>
        </r>
      </text>
    </comment>
  </commentList>
</comments>
</file>

<file path=xl/sharedStrings.xml><?xml version="1.0" encoding="utf-8"?>
<sst xmlns="http://schemas.openxmlformats.org/spreadsheetml/2006/main" count="544" uniqueCount="128">
  <si>
    <t xml:space="preserve">Prienų "Žiburio" gimnazija, įstaigos kodas 190189676 J. Basanavičiaus g. 1, LT-59129 Prienai</t>
  </si>
  <si>
    <t xml:space="preserve">(viešojo sektoriaus subjekto pavadinimas, kodas Juridinių asmenų registre, adresas)</t>
  </si>
  <si>
    <t xml:space="preserve">Prienų rajono savivaldybės administracijos Finansų ir strateginio planavimo skyriui</t>
  </si>
  <si>
    <t xml:space="preserve">(finansuojančios institucijos pavadinimas)</t>
  </si>
  <si>
    <t xml:space="preserve">PAŽYMA DĖL FINANSAVIMO SUMŲ </t>
  </si>
  <si>
    <t xml:space="preserve"> 2025 M. RUGSĖJO 30  D. </t>
  </si>
  <si>
    <t xml:space="preserve">(data)</t>
  </si>
  <si>
    <t xml:space="preserve">              </t>
  </si>
  <si>
    <t xml:space="preserve">Kodas</t>
  </si>
  <si>
    <t xml:space="preserve">Ministerijos</t>
  </si>
  <si>
    <t xml:space="preserve">Departamento</t>
  </si>
  <si>
    <t xml:space="preserve">Įstaigos</t>
  </si>
  <si>
    <t xml:space="preserve">1. Sukaupta finansavimo pajamų suma ataskaitinio laikotarpio pabaigoje (likutis)*:</t>
  </si>
  <si>
    <t xml:space="preserve">METINĖ</t>
  </si>
  <si>
    <t xml:space="preserve">KETVIRTINĖ</t>
  </si>
  <si>
    <t xml:space="preserve">Eil. Nr.</t>
  </si>
  <si>
    <t xml:space="preserve">Finansavimo šaltinio kodas</t>
  </si>
  <si>
    <t xml:space="preserve">Valstybės funkcija</t>
  </si>
  <si>
    <t xml:space="preserve">Ekonominės klasifikacijos straipsnis</t>
  </si>
  <si>
    <t xml:space="preserve">Suma (Eur, ct.)</t>
  </si>
  <si>
    <t xml:space="preserve">5 SB    Fin.sumų pažyma su atidėjiniais 2024-12-31</t>
  </si>
  <si>
    <t xml:space="preserve">5 SB</t>
  </si>
  <si>
    <t xml:space="preserve">09.02.02.01</t>
  </si>
  <si>
    <t xml:space="preserve">2.1.1.1.1.1 Darbo užmokestis</t>
  </si>
  <si>
    <t xml:space="preserve">Pokytis</t>
  </si>
  <si>
    <t xml:space="preserve">2.1.2.1.1.1 Soc.draudimas</t>
  </si>
  <si>
    <t xml:space="preserve">banko likutis sąsk. B</t>
  </si>
  <si>
    <t xml:space="preserve">2.1.1.1.1.1 Darbo užmokestis atostoginių kaupimo rezervas</t>
  </si>
  <si>
    <t xml:space="preserve">5 SB FS pažyma </t>
  </si>
  <si>
    <t xml:space="preserve">5 SB FS pažyma be atostoginių kaupinių</t>
  </si>
  <si>
    <t xml:space="preserve">2.1.2.1.1.1 Soc.draudimas  atostoginių kaupimo rezervas</t>
  </si>
  <si>
    <t xml:space="preserve">Skirtumas tarp išrašytų sąskaitų tėvų mokestis ir negauti pinigai sav. iš 5 SB(SP) FS</t>
  </si>
  <si>
    <t xml:space="preserve">2.2.1.1.1.02 Medikamentai</t>
  </si>
  <si>
    <t xml:space="preserve">2.2.1.1.1.5 Ryšių paslaugos</t>
  </si>
  <si>
    <t xml:space="preserve">5 SB   Bendras pokytis su atidėjiniais</t>
  </si>
  <si>
    <t xml:space="preserve">banko likutis sąsk. SP</t>
  </si>
  <si>
    <t xml:space="preserve">2.2.1.1.1.6 Transporto išlaikymo  paslaugos</t>
  </si>
  <si>
    <t xml:space="preserve">kompens.komunal.</t>
  </si>
  <si>
    <t xml:space="preserve">2.2.1.1.1.7 Apranga ir patalynė</t>
  </si>
  <si>
    <t xml:space="preserve">5 SB   Bendras pokytis ketvirčio</t>
  </si>
  <si>
    <t xml:space="preserve">2.2.1.1.1.15 Ilgalaikio materialiojo turto einamasis remontas</t>
  </si>
  <si>
    <t xml:space="preserve">grąžintinos</t>
  </si>
  <si>
    <t xml:space="preserve">2.2.1.1.1.16 Kvalifikacijos kėlimas</t>
  </si>
  <si>
    <t xml:space="preserve">FSP pokytis</t>
  </si>
  <si>
    <t xml:space="preserve">2.2.1.1.1.20 Komunalinės paslaugos</t>
  </si>
  <si>
    <t xml:space="preserve">2.2.1.1.1.21 Informacinių technologijų  prekių ir paslaugų išlaidos</t>
  </si>
  <si>
    <t xml:space="preserve">2.2.1.1.1.30 Kitų prekių ir paslaugų įsigijimo išlaidos</t>
  </si>
  <si>
    <t xml:space="preserve">Priedas 4</t>
  </si>
  <si>
    <t xml:space="preserve">2.7.3.1.1.01 Darbdavių socialinė parama</t>
  </si>
  <si>
    <t xml:space="preserve">2282 sąsk.</t>
  </si>
  <si>
    <t xml:space="preserve">VRA</t>
  </si>
  <si>
    <t xml:space="preserve">09.06.01.01</t>
  </si>
  <si>
    <t xml:space="preserve">2283 sąsk.</t>
  </si>
  <si>
    <t xml:space="preserve">ataskaitose</t>
  </si>
  <si>
    <t xml:space="preserve">pokytis</t>
  </si>
  <si>
    <t xml:space="preserve">2.7.2.1.1.02 Soc.parama natūra-     pavėžėjimas</t>
  </si>
  <si>
    <t xml:space="preserve">viso balanse                    eil. III.5</t>
  </si>
  <si>
    <t xml:space="preserve">skirtumas</t>
  </si>
  <si>
    <t xml:space="preserve">2.7.2.1.1.02 Soc.parama natūra-antkainis</t>
  </si>
  <si>
    <t xml:space="preserve">Iš viso:</t>
  </si>
  <si>
    <t xml:space="preserve">į ataskaitą mokėtinas, gautinas</t>
  </si>
  <si>
    <t xml:space="preserve">2. Gautinos finansavimo sumos ataskaitinio laikotarpio pabaigoje (likutis)**:</t>
  </si>
  <si>
    <t xml:space="preserve">3. Per ataskaitinį laikotarpį gautos finansavimo sumos***:</t>
  </si>
  <si>
    <t xml:space="preserve">2.2.1.1.1.01 Mityba</t>
  </si>
  <si>
    <t xml:space="preserve">2.2.1.1.1.05 Ryšių paslaugos</t>
  </si>
  <si>
    <t xml:space="preserve">2.2.1.1.1.06 Transporto išlaikymo  paslaugos</t>
  </si>
  <si>
    <t xml:space="preserve">2.2.1.1.1.07 Aprangos ir patalynės įsigijimo bei priežiūros išlaidos</t>
  </si>
  <si>
    <t xml:space="preserve">2.2.1.1.1.15 Materialiojo turto paprastojo remonto prekių ir paslaugų įsigijimo išlaidos</t>
  </si>
  <si>
    <t xml:space="preserve">2.2.1.1.1.22 Reprezentacinės išlaidos</t>
  </si>
  <si>
    <t xml:space="preserve">2.2.1.1.1.11 Komandiruotės</t>
  </si>
  <si>
    <t xml:space="preserve">bendras biudžetas be spec.lėšų asignavimų</t>
  </si>
  <si>
    <t xml:space="preserve">pagal pažymas</t>
  </si>
  <si>
    <t xml:space="preserve">2.7.2.1.1.02 Soc.parama natūra - antkainis</t>
  </si>
  <si>
    <t xml:space="preserve">2.7.3.1.1.1 Darbdavių soc.parama pinigais</t>
  </si>
  <si>
    <t xml:space="preserve">09.08.01.02.</t>
  </si>
  <si>
    <t xml:space="preserve">3.1.1.2.1.2 Negyvenamųjų pastatų isigijimo išlaidos</t>
  </si>
  <si>
    <t xml:space="preserve">3.1.1.3.142 Kompiuterinės įrangos ir elektroninių ryšių isigijimo išlaidos</t>
  </si>
  <si>
    <t xml:space="preserve">3.1.1.5.1.1 Kito ilgalaikio materialiojo turto įsigijimo išlaidos</t>
  </si>
  <si>
    <t xml:space="preserve">4. Grąžintinos finansavimo sumos ataskaitinio laikotarpio pabaigoje (likutis)****:</t>
  </si>
  <si>
    <r>
      <rPr>
        <sz val="11"/>
        <rFont val="Times New Roman"/>
        <family val="1"/>
        <charset val="186"/>
      </rPr>
      <t xml:space="preserve">5. S</t>
    </r>
    <r>
      <rPr>
        <sz val="11"/>
        <color rgb="FF000000"/>
        <rFont val="Times New Roman"/>
        <family val="1"/>
        <charset val="186"/>
      </rPr>
      <t xml:space="preserve">ukauptos grąžintinos finansavimo sumos </t>
    </r>
    <r>
      <rPr>
        <sz val="11"/>
        <rFont val="Times New Roman"/>
        <family val="1"/>
        <charset val="186"/>
      </rPr>
      <t xml:space="preserve">ataskaitinio laikotarpio pabaigoje (likutis)</t>
    </r>
    <r>
      <rPr>
        <sz val="11"/>
        <color rgb="FF000000"/>
        <rFont val="Times New Roman"/>
        <family val="1"/>
        <charset val="186"/>
      </rPr>
      <t xml:space="preserve"> *****:</t>
    </r>
  </si>
  <si>
    <r>
      <rPr>
        <i val="true"/>
        <sz val="10"/>
        <rFont val="Times New Roman"/>
        <family val="1"/>
        <charset val="186"/>
      </rPr>
      <t xml:space="preserve">*Sukauptos finansavimo pajamos (debetas </t>
    </r>
    <r>
      <rPr>
        <i val="true"/>
        <sz val="10"/>
        <color rgb="FF000000"/>
        <rFont val="Times New Roman"/>
        <family val="1"/>
        <charset val="186"/>
      </rPr>
      <t xml:space="preserve">1632XXX – Kitos ilgalaikes gautinos sumos (ta dalis, kiek patirta sąnaudų, kurias numatoma kompensuoti iš iždo vėliau nei po 12 mėnesių) ar 22821XX – Sukauptos finansavimo pajamos) iš Valstybės iždo.</t>
    </r>
  </si>
  <si>
    <t xml:space="preserve">** Gautinos finansavimo sumos (kreditas 41XXXXX Finansavimo sumos (gautinos)) iš Valstybės iždo.</t>
  </si>
  <si>
    <t xml:space="preserve">*** Gautos finansavimo sumos (kreditas 42XXXX1 Finansavimo sumos (gautos)) iš Valstybės iždo.</t>
  </si>
  <si>
    <r>
      <rPr>
        <i val="true"/>
        <sz val="10"/>
        <rFont val="Times New Roman"/>
        <family val="1"/>
        <charset val="186"/>
      </rPr>
      <t xml:space="preserve">**** Grąžintinos finansavimo sumos (kreditas </t>
    </r>
    <r>
      <rPr>
        <i val="true"/>
        <sz val="10"/>
        <color rgb="FF000000"/>
        <rFont val="Times New Roman"/>
        <family val="1"/>
        <charset val="186"/>
      </rPr>
      <t xml:space="preserve">686XXXX Grąžintinos finansavimo sumos) Valstybės iždui.</t>
    </r>
  </si>
  <si>
    <r>
      <rPr>
        <i val="true"/>
        <sz val="10"/>
        <color rgb="FF000000"/>
        <rFont val="Times New Roman"/>
        <family val="1"/>
        <charset val="186"/>
      </rPr>
      <t xml:space="preserve">***** Sukauptos grąžintinos finansavimo sumos</t>
    </r>
    <r>
      <rPr>
        <i val="true"/>
        <sz val="10"/>
        <rFont val="Times New Roman"/>
        <family val="1"/>
        <charset val="186"/>
      </rPr>
      <t xml:space="preserve"> (kreditas </t>
    </r>
    <r>
      <rPr>
        <i val="true"/>
        <sz val="10"/>
        <color rgb="FF000000"/>
        <rFont val="Times New Roman"/>
        <family val="1"/>
        <charset val="186"/>
      </rPr>
      <t xml:space="preserve">695XXXX Kiti trumpalaikiai įsipareigojimai (sukauptos grąžintinos finansavimo sumos)) Valstybės iždui.</t>
    </r>
  </si>
  <si>
    <t xml:space="preserve">Duomenys pateikiami susumuoti pagal finansavimo šaltinį, valstybės funkciją,  iš viso.</t>
  </si>
  <si>
    <t xml:space="preserve">Duomenys pagal biudžetinių įstaigų pajamų įmokų finansavimo šaltinį (1. 4.) pažymoje nerodomi.</t>
  </si>
  <si>
    <t xml:space="preserve">Duomenys pateikiami eurais ir centais su dviem ženklais po kablelio.</t>
  </si>
  <si>
    <t xml:space="preserve">Direktorė</t>
  </si>
  <si>
    <t xml:space="preserve">Irma Kačinauskienė</t>
  </si>
  <si>
    <t xml:space="preserve">   (įstaigos vadovo ar jo įgalioto asmens pareigų  pavadinimas)</t>
  </si>
  <si>
    <t xml:space="preserve">(parašas)</t>
  </si>
  <si>
    <t xml:space="preserve">(vardas ir pavardė)</t>
  </si>
  <si>
    <t xml:space="preserve">Apskaitą tvarkantis asmuo</t>
  </si>
  <si>
    <t xml:space="preserve">Lina Bubnienė</t>
  </si>
  <si>
    <t xml:space="preserve">   (vyriausiasis buhalteris (buhalteris)</t>
  </si>
  <si>
    <t xml:space="preserve">4LRVB SV5</t>
  </si>
  <si>
    <t xml:space="preserve">Fin.sumų pažyma su atidėjiniais 2024-12-31</t>
  </si>
  <si>
    <t xml:space="preserve">4lRVB</t>
  </si>
  <si>
    <t xml:space="preserve">09.08.01.01.</t>
  </si>
  <si>
    <t xml:space="preserve">4lRVB SV5</t>
  </si>
  <si>
    <t xml:space="preserve">4LRVB SV5 FS pažyma </t>
  </si>
  <si>
    <t xml:space="preserve">FS pažyma be atostoginių kaupinių</t>
  </si>
  <si>
    <t xml:space="preserve">4LRVB SV5   Bendras pokytis su atidėjiniais</t>
  </si>
  <si>
    <t xml:space="preserve">4LRVB SV1</t>
  </si>
  <si>
    <t xml:space="preserve">10.04.01.40C</t>
  </si>
  <si>
    <t xml:space="preserve">2.7.2.1.1.02 Soc.parama natūra-deleguota, nemok.mait.</t>
  </si>
  <si>
    <t xml:space="preserve">10.05.01.01</t>
  </si>
  <si>
    <t xml:space="preserve">3.1.1.3.1.2 Kitų mašinų ir įrenginių įsigijimo išlaidos</t>
  </si>
  <si>
    <t xml:space="preserve">2.7.2.1.1.02 Soc.parama natūra -deleguota, nemok.mait.</t>
  </si>
  <si>
    <t xml:space="preserve">4LRVB </t>
  </si>
  <si>
    <t xml:space="preserve">09.08.01.01</t>
  </si>
  <si>
    <t xml:space="preserve">Prienų rajono savivaldybės administracijos Finansų ir strateginio planavimo skyriui
</t>
  </si>
  <si>
    <t xml:space="preserve">(sąsk.1632001)</t>
  </si>
  <si>
    <t xml:space="preserve">2.1.1.1.1.1 Darbo užmokestis </t>
  </si>
  <si>
    <t xml:space="preserve">2.1.1.1.1.1 Darbo užmokestis - atidėjiniai</t>
  </si>
  <si>
    <t xml:space="preserve">2.1.2.1.1.1 Soc.draudimas - atidėjiniai</t>
  </si>
  <si>
    <t xml:space="preserve">2.2.1.1.1.1 Mityba</t>
  </si>
  <si>
    <t xml:space="preserve">2.2.1.1.1.8 Spaudiniai</t>
  </si>
  <si>
    <t xml:space="preserve">2.2.1.1.1.07 Apranga ir patalynė</t>
  </si>
  <si>
    <t xml:space="preserve">3.1.1.5.1.1 Kitas ilgalaikis materialusis turtas</t>
  </si>
  <si>
    <t xml:space="preserve">4 LRVB SV5</t>
  </si>
  <si>
    <t xml:space="preserve">Prienų rajono savivaldybės administracijos Buhalterijos skyriui</t>
  </si>
  <si>
    <t xml:space="preserve">Grąžintinos  2024-12-31</t>
  </si>
  <si>
    <t xml:space="preserve">4 LRV pokytis</t>
  </si>
  <si>
    <t xml:space="preserve">3ES</t>
  </si>
  <si>
    <t xml:space="preserve">X</t>
  </si>
  <si>
    <t xml:space="preserve">4 LRVB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</si>
</sst>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yyyy/mm/dd"/>
    <numFmt numFmtId="166" formatCode="0.00"/>
  </numFmts>
  <fonts count="26"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TimesLT"/>
      <family val="0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12"/>
      <name val="Times New Roman"/>
      <family val="1"/>
      <charset val="186"/>
    </font>
    <font>
      <b val="true"/>
      <sz val="11"/>
      <name val="Times New Roman"/>
      <family val="1"/>
      <charset val="186"/>
    </font>
    <font>
      <b val="true"/>
      <sz val="12"/>
      <name val="Times New Roman"/>
      <family val="1"/>
      <charset val="186"/>
    </font>
    <font>
      <u val="single"/>
      <sz val="10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b val="true"/>
      <sz val="10"/>
      <name val="Times New Roman"/>
      <family val="1"/>
      <charset val="186"/>
    </font>
    <font>
      <b val="true"/>
      <sz val="10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 val="true"/>
      <i val="true"/>
      <sz val="10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b val="true"/>
      <sz val="7.5"/>
      <color rgb="FFFF0000"/>
      <name val="Times New Roman"/>
      <family val="1"/>
      <charset val="186"/>
    </font>
    <font>
      <b val="true"/>
      <sz val="9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i val="true"/>
      <sz val="10"/>
      <name val="Times New Roman"/>
      <family val="1"/>
      <charset val="186"/>
    </font>
    <font>
      <i val="true"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 val="true"/>
      <sz val="9"/>
      <color rgb="FF000000"/>
      <name val="Tahoma"/>
      <family val="2"/>
      <charset val="186"/>
    </font>
    <font>
      <sz val="9"/>
      <color rgb="FF000000"/>
      <name val="Tahoma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hair"/>
      <right/>
      <top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 style="hair"/>
      <top style="hair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11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5" borderId="1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4" fillId="5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0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19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3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3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3" borderId="1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3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20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1" fillId="0" borderId="18" xfId="0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64" fontId="21" fillId="0" borderId="0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8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18" xfId="21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8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0" xfId="21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3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19" fillId="0" borderId="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9" fillId="0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3" borderId="2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3" borderId="2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5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biudz uz 2001 atskaitomybe3" xfId="20"/>
    <cellStyle name="Normal_TRECFORMantras2001333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AA88"/>
  <sheetViews>
    <sheetView showFormulas="false" showGridLines="true" showRowColHeaders="true" showZeros="true" rightToLeft="false" tabSelected="false" showOutlineSymbols="true" defaultGridColor="true" view="normal" topLeftCell="B12" colorId="64" zoomScale="100" zoomScaleNormal="100" zoomScalePageLayoutView="100" workbookViewId="0">
      <selection pane="topLeft" activeCell="H21" activeCellId="0" sqref="H21:I21"/>
    </sheetView>
  </sheetViews>
  <sheetFormatPr defaultColWidth="9.13671875" defaultRowHeight="12.75" zeroHeight="false" outlineLevelRow="0" outlineLevelCol="0"/>
  <cols>
    <col collapsed="false" customWidth="false" hidden="false" outlineLevel="0" max="1" min="1" style="1" width="9.13"/>
    <col collapsed="false" customWidth="true" hidden="false" outlineLevel="0" max="2" min="2" style="2" width="3.98"/>
    <col collapsed="false" customWidth="true" hidden="false" outlineLevel="0" max="3" min="3" style="1" width="18.83"/>
    <col collapsed="false" customWidth="true" hidden="false" outlineLevel="0" max="4" min="4" style="1" width="15.12"/>
    <col collapsed="false" customWidth="true" hidden="false" outlineLevel="0" max="5" min="5" style="1" width="4.56"/>
    <col collapsed="false" customWidth="true" hidden="false" outlineLevel="0" max="6" min="6" style="1" width="13.55"/>
    <col collapsed="false" customWidth="true" hidden="false" outlineLevel="0" max="7" min="7" style="1" width="11.84"/>
    <col collapsed="false" customWidth="true" hidden="false" outlineLevel="0" max="8" min="8" style="1" width="12.98"/>
    <col collapsed="false" customWidth="true" hidden="false" outlineLevel="0" max="9" min="9" style="1" width="6.98"/>
    <col collapsed="false" customWidth="false" hidden="false" outlineLevel="0" max="10" min="10" style="1" width="9.13"/>
    <col collapsed="false" customWidth="true" hidden="false" outlineLevel="0" max="11" min="11" style="1" width="10.27"/>
    <col collapsed="false" customWidth="true" hidden="false" outlineLevel="0" max="12" min="12" style="1" width="9.4"/>
    <col collapsed="false" customWidth="true" hidden="false" outlineLevel="0" max="13" min="13" style="1" width="10.27"/>
    <col collapsed="false" customWidth="false" hidden="false" outlineLevel="0" max="16" min="14" style="1" width="9.13"/>
    <col collapsed="false" customWidth="true" hidden="false" outlineLevel="0" max="17" min="17" style="1" width="11.27"/>
    <col collapsed="false" customWidth="false" hidden="false" outlineLevel="0" max="18" min="18" style="1" width="9.13"/>
    <col collapsed="false" customWidth="true" hidden="false" outlineLevel="0" max="20" min="19" style="1" width="9.55"/>
    <col collapsed="false" customWidth="false" hidden="false" outlineLevel="0" max="23" min="21" style="1" width="9.13"/>
    <col collapsed="false" customWidth="true" hidden="false" outlineLevel="0" max="24" min="24" style="1" width="10.84"/>
    <col collapsed="false" customWidth="false" hidden="false" outlineLevel="0" max="26" min="25" style="1" width="9.13"/>
    <col collapsed="false" customWidth="true" hidden="false" outlineLevel="0" max="27" min="27" style="1" width="9.55"/>
    <col collapsed="false" customWidth="false" hidden="false" outlineLevel="0" max="257" min="28" style="1" width="9.13"/>
  </cols>
  <sheetData>
    <row r="1" customFormat="false" ht="12.75" hidden="false" customHeight="false" outlineLevel="0" collapsed="false">
      <c r="B1" s="3" t="s">
        <v>0</v>
      </c>
      <c r="C1" s="3"/>
      <c r="D1" s="3"/>
      <c r="E1" s="3"/>
      <c r="F1" s="3"/>
      <c r="G1" s="3"/>
      <c r="H1" s="3"/>
    </row>
    <row r="2" customFormat="false" ht="12.75" hidden="false" customHeight="false" outlineLevel="0" collapsed="false">
      <c r="B2" s="4" t="s">
        <v>1</v>
      </c>
      <c r="C2" s="4"/>
      <c r="D2" s="4"/>
      <c r="E2" s="4"/>
      <c r="F2" s="4"/>
      <c r="G2" s="4"/>
      <c r="H2" s="2"/>
    </row>
    <row r="3" customFormat="false" ht="15.75" hidden="false" customHeight="false" outlineLevel="0" collapsed="false">
      <c r="B3" s="5"/>
    </row>
    <row r="4" customFormat="false" ht="14.25" hidden="false" customHeight="true" outlineLevel="0" collapsed="false">
      <c r="B4" s="6" t="s">
        <v>2</v>
      </c>
      <c r="C4" s="6"/>
      <c r="D4" s="6"/>
      <c r="E4" s="6"/>
      <c r="F4" s="6"/>
      <c r="G4" s="6"/>
      <c r="H4" s="6"/>
    </row>
    <row r="5" customFormat="false" ht="12.75" hidden="false" customHeight="false" outlineLevel="0" collapsed="false">
      <c r="B5" s="4" t="s">
        <v>3</v>
      </c>
      <c r="C5" s="4"/>
      <c r="D5" s="4"/>
      <c r="E5" s="4"/>
      <c r="F5" s="4"/>
      <c r="G5" s="4"/>
    </row>
    <row r="6" customFormat="false" ht="12.75" hidden="false" customHeight="false" outlineLevel="0" collapsed="false">
      <c r="B6" s="7"/>
      <c r="C6" s="4"/>
      <c r="D6" s="4"/>
      <c r="E6" s="2"/>
      <c r="F6" s="2"/>
      <c r="G6" s="2"/>
    </row>
    <row r="7" customFormat="false" ht="14.25" hidden="false" customHeight="false" outlineLevel="0" collapsed="false">
      <c r="B7" s="8" t="s">
        <v>4</v>
      </c>
      <c r="C7" s="8"/>
      <c r="D7" s="8"/>
      <c r="E7" s="8"/>
      <c r="F7" s="8"/>
      <c r="G7" s="8"/>
      <c r="H7" s="8"/>
      <c r="I7" s="8"/>
    </row>
    <row r="8" customFormat="false" ht="15.75" hidden="false" customHeight="false" outlineLevel="0" collapsed="false">
      <c r="B8" s="9" t="s">
        <v>5</v>
      </c>
      <c r="C8" s="9"/>
      <c r="D8" s="9"/>
      <c r="E8" s="9"/>
      <c r="F8" s="9"/>
      <c r="G8" s="9"/>
      <c r="H8" s="9"/>
      <c r="I8" s="9"/>
    </row>
    <row r="9" customFormat="false" ht="14.25" hidden="false" customHeight="false" outlineLevel="0" collapsed="false">
      <c r="B9" s="10"/>
    </row>
    <row r="10" customFormat="false" ht="14.25" hidden="false" customHeight="false" outlineLevel="0" collapsed="false">
      <c r="B10" s="10"/>
      <c r="C10" s="2"/>
      <c r="D10" s="11" t="n">
        <v>45975</v>
      </c>
      <c r="E10" s="11"/>
      <c r="F10" s="11"/>
      <c r="G10" s="2"/>
      <c r="H10" s="2"/>
      <c r="I10" s="2"/>
    </row>
    <row r="11" customFormat="false" ht="14.25" hidden="false" customHeight="false" outlineLevel="0" collapsed="false">
      <c r="B11" s="10"/>
      <c r="C11" s="2"/>
      <c r="D11" s="12" t="s">
        <v>6</v>
      </c>
      <c r="E11" s="12"/>
      <c r="F11" s="12"/>
      <c r="G11" s="2"/>
      <c r="H11" s="2"/>
      <c r="I11" s="2"/>
    </row>
    <row r="12" customFormat="false" ht="12.75" hidden="false" customHeight="false" outlineLevel="0" collapsed="false">
      <c r="E12" s="1" t="s">
        <v>7</v>
      </c>
      <c r="I12" s="13" t="s">
        <v>8</v>
      </c>
    </row>
    <row r="13" customFormat="false" ht="15" hidden="false" customHeight="false" outlineLevel="0" collapsed="false">
      <c r="B13" s="14"/>
      <c r="G13" s="15" t="s">
        <v>9</v>
      </c>
      <c r="H13" s="15"/>
      <c r="I13" s="16" t="n">
        <v>22</v>
      </c>
    </row>
    <row r="14" customFormat="false" ht="15" hidden="false" customHeight="false" outlineLevel="0" collapsed="false">
      <c r="B14" s="14"/>
      <c r="G14" s="15" t="s">
        <v>10</v>
      </c>
      <c r="H14" s="15"/>
      <c r="I14" s="17" t="n">
        <v>900</v>
      </c>
    </row>
    <row r="15" customFormat="false" ht="15" hidden="false" customHeight="false" outlineLevel="0" collapsed="false">
      <c r="B15" s="14"/>
      <c r="G15" s="15" t="s">
        <v>11</v>
      </c>
      <c r="H15" s="15"/>
      <c r="I15" s="17" t="n">
        <v>69</v>
      </c>
    </row>
    <row r="16" customFormat="false" ht="15" hidden="false" customHeight="false" outlineLevel="0" collapsed="false">
      <c r="B16" s="18" t="s">
        <v>12</v>
      </c>
      <c r="C16" s="19"/>
      <c r="D16" s="19"/>
      <c r="E16" s="19"/>
      <c r="F16" s="19"/>
      <c r="G16" s="19"/>
      <c r="H16" s="19"/>
      <c r="I16" s="19"/>
      <c r="T16" s="20" t="s">
        <v>13</v>
      </c>
      <c r="V16" s="21" t="s">
        <v>14</v>
      </c>
      <c r="W16" s="21"/>
    </row>
    <row r="17" customFormat="false" ht="24" hidden="false" customHeight="true" outlineLevel="0" collapsed="false">
      <c r="B17" s="22" t="s">
        <v>15</v>
      </c>
      <c r="C17" s="23" t="s">
        <v>16</v>
      </c>
      <c r="D17" s="24" t="s">
        <v>17</v>
      </c>
      <c r="E17" s="24"/>
      <c r="F17" s="24" t="s">
        <v>18</v>
      </c>
      <c r="G17" s="24"/>
      <c r="H17" s="23" t="s">
        <v>19</v>
      </c>
      <c r="I17" s="23"/>
      <c r="N17" s="25"/>
      <c r="O17" s="26" t="s">
        <v>20</v>
      </c>
      <c r="P17" s="26"/>
      <c r="Q17" s="26"/>
      <c r="R17" s="26"/>
      <c r="S17" s="26"/>
      <c r="T17" s="25" t="n">
        <v>29150.78</v>
      </c>
      <c r="V17" s="26" t="s">
        <v>20</v>
      </c>
      <c r="W17" s="26"/>
      <c r="X17" s="26"/>
      <c r="Y17" s="26"/>
      <c r="Z17" s="26"/>
      <c r="AA17" s="25" t="n">
        <v>29150.78</v>
      </c>
    </row>
    <row r="18" customFormat="false" ht="12.75" hidden="false" customHeight="true" outlineLevel="0" collapsed="false">
      <c r="B18" s="22" t="n">
        <v>1</v>
      </c>
      <c r="C18" s="24" t="s">
        <v>21</v>
      </c>
      <c r="D18" s="24" t="s">
        <v>22</v>
      </c>
      <c r="E18" s="24"/>
      <c r="F18" s="27" t="s">
        <v>23</v>
      </c>
      <c r="G18" s="27"/>
      <c r="H18" s="28" t="n">
        <v>25162.49</v>
      </c>
      <c r="I18" s="28"/>
      <c r="J18" s="29" t="n">
        <f aca="false">H18+'VALST.'!H20</f>
        <v>144032.65</v>
      </c>
      <c r="N18" s="1" t="s">
        <v>24</v>
      </c>
      <c r="O18" s="30" t="n">
        <v>45657</v>
      </c>
      <c r="P18" s="1" t="n">
        <v>98.97</v>
      </c>
      <c r="Q18" s="25"/>
      <c r="R18" s="25"/>
      <c r="S18" s="25"/>
      <c r="T18" s="25"/>
      <c r="W18" s="25"/>
      <c r="X18" s="25"/>
      <c r="Y18" s="25"/>
      <c r="Z18" s="25"/>
      <c r="AA18" s="25"/>
    </row>
    <row r="19" customFormat="false" ht="13.5" hidden="false" customHeight="true" outlineLevel="0" collapsed="false">
      <c r="B19" s="22" t="n">
        <v>2</v>
      </c>
      <c r="C19" s="24"/>
      <c r="D19" s="24"/>
      <c r="E19" s="24"/>
      <c r="F19" s="27" t="s">
        <v>25</v>
      </c>
      <c r="G19" s="27"/>
      <c r="H19" s="28" t="n">
        <v>393.32</v>
      </c>
      <c r="I19" s="28"/>
      <c r="J19" s="29" t="n">
        <f aca="false">H19+'VALST.'!H21</f>
        <v>2243.62</v>
      </c>
      <c r="P19" s="25"/>
      <c r="Q19" s="25"/>
      <c r="R19" s="25"/>
      <c r="S19" s="25"/>
      <c r="T19" s="25"/>
      <c r="W19" s="25"/>
      <c r="X19" s="25"/>
      <c r="Y19" s="25" t="s">
        <v>26</v>
      </c>
      <c r="Z19" s="25"/>
      <c r="AA19" s="25"/>
    </row>
    <row r="20" customFormat="false" ht="25.5" hidden="false" customHeight="true" outlineLevel="0" collapsed="false">
      <c r="B20" s="22" t="n">
        <v>3</v>
      </c>
      <c r="C20" s="24"/>
      <c r="D20" s="24"/>
      <c r="E20" s="24"/>
      <c r="F20" s="27" t="s">
        <v>27</v>
      </c>
      <c r="G20" s="27"/>
      <c r="H20" s="28" t="n">
        <v>33662.91</v>
      </c>
      <c r="I20" s="28"/>
      <c r="K20" s="29" t="n">
        <f aca="false">H20+'VALST.'!H22</f>
        <v>211524.96</v>
      </c>
      <c r="L20" s="29" t="n">
        <f aca="false">H21+'VALST.'!H23</f>
        <v>3067.11</v>
      </c>
      <c r="M20" s="31" t="n">
        <f aca="false">K20+L20</f>
        <v>214592.07</v>
      </c>
      <c r="P20" s="25"/>
      <c r="Q20" s="32" t="n">
        <v>45747</v>
      </c>
      <c r="R20" s="25" t="s">
        <v>28</v>
      </c>
      <c r="S20" s="25"/>
      <c r="T20" s="33" t="n">
        <f aca="false">SUM(H36-H75)</f>
        <v>64329.06</v>
      </c>
      <c r="W20" s="25"/>
      <c r="X20" s="32" t="n">
        <v>45747</v>
      </c>
      <c r="Y20" s="34" t="s">
        <v>29</v>
      </c>
      <c r="Z20" s="34"/>
      <c r="AA20" s="33" t="n">
        <f aca="false">SUM(H18+H19+H22+H23+H24+H25+H26+H27+H28+H29+H30+H31+H32+H33+H34+H20+H21)</f>
        <v>64329.06</v>
      </c>
    </row>
    <row r="21" customFormat="false" ht="30.75" hidden="false" customHeight="true" outlineLevel="0" collapsed="false">
      <c r="B21" s="22" t="n">
        <v>4</v>
      </c>
      <c r="C21" s="24"/>
      <c r="D21" s="24"/>
      <c r="E21" s="24"/>
      <c r="F21" s="27" t="s">
        <v>30</v>
      </c>
      <c r="G21" s="27"/>
      <c r="H21" s="28" t="n">
        <v>488.11</v>
      </c>
      <c r="I21" s="28"/>
      <c r="J21" s="35" t="n">
        <f aca="false">H36-H20-H21</f>
        <v>30178.04</v>
      </c>
      <c r="K21" s="35" t="n">
        <f aca="false">H22+H23+H24+H25+H26+H27+H28+H30+H32+H34+H29+H33</f>
        <v>4562.47</v>
      </c>
      <c r="L21" s="36" t="n">
        <f aca="false">J21+'VALST.'!J22</f>
        <v>157246.61</v>
      </c>
      <c r="M21" s="37" t="n">
        <f aca="false">K21+L21</f>
        <v>161809.08</v>
      </c>
      <c r="Q21" s="25"/>
      <c r="R21" s="25"/>
      <c r="S21" s="25"/>
      <c r="T21" s="33"/>
      <c r="X21" s="38" t="s">
        <v>31</v>
      </c>
      <c r="Y21" s="38"/>
      <c r="Z21" s="38"/>
      <c r="AA21" s="36"/>
    </row>
    <row r="22" customFormat="false" ht="15" hidden="false" customHeight="true" outlineLevel="0" collapsed="false">
      <c r="B22" s="22" t="n">
        <v>5</v>
      </c>
      <c r="C22" s="24"/>
      <c r="D22" s="24"/>
      <c r="E22" s="24"/>
      <c r="F22" s="27" t="s">
        <v>32</v>
      </c>
      <c r="G22" s="27"/>
      <c r="H22" s="28" t="n">
        <v>48</v>
      </c>
      <c r="I22" s="28"/>
      <c r="J22" s="35"/>
      <c r="K22" s="35"/>
      <c r="L22" s="36"/>
      <c r="M22" s="37"/>
      <c r="X22" s="38"/>
      <c r="Y22" s="38"/>
      <c r="Z22" s="38"/>
      <c r="AA22" s="36"/>
    </row>
    <row r="23" customFormat="false" ht="25.5" hidden="false" customHeight="true" outlineLevel="0" collapsed="false">
      <c r="B23" s="22" t="n">
        <v>6</v>
      </c>
      <c r="C23" s="24"/>
      <c r="D23" s="24"/>
      <c r="E23" s="24"/>
      <c r="F23" s="27" t="s">
        <v>33</v>
      </c>
      <c r="G23" s="27"/>
      <c r="H23" s="28" t="n">
        <v>48.16</v>
      </c>
      <c r="I23" s="28"/>
      <c r="P23" s="39" t="s">
        <v>34</v>
      </c>
      <c r="Q23" s="39"/>
      <c r="R23" s="39"/>
      <c r="S23" s="39"/>
      <c r="U23" s="40" t="s">
        <v>35</v>
      </c>
      <c r="V23" s="40"/>
      <c r="W23" s="40"/>
      <c r="X23" s="40"/>
      <c r="Y23" s="40"/>
      <c r="Z23" s="40"/>
      <c r="AA23" s="33"/>
    </row>
    <row r="24" customFormat="false" ht="22.5" hidden="false" customHeight="true" outlineLevel="0" collapsed="false">
      <c r="B24" s="22" t="n">
        <v>7</v>
      </c>
      <c r="C24" s="24"/>
      <c r="D24" s="24"/>
      <c r="E24" s="24"/>
      <c r="F24" s="27" t="s">
        <v>36</v>
      </c>
      <c r="G24" s="27"/>
      <c r="H24" s="41" t="n">
        <v>0</v>
      </c>
      <c r="I24" s="41"/>
      <c r="J24" s="31" t="n">
        <f aca="false">SUM(H22+H23+H24+H25+H27+H28+H29+H30+H32+H33+H34+'VALST.'!K23)</f>
        <v>10224.32</v>
      </c>
      <c r="Q24" s="42"/>
      <c r="R24" s="42"/>
      <c r="S24" s="43"/>
      <c r="T24" s="44" t="n">
        <f aca="false">SUM(T17-T20-T21)</f>
        <v>-35178.28</v>
      </c>
      <c r="V24" s="45"/>
      <c r="W24" s="45"/>
      <c r="X24" s="46" t="s">
        <v>37</v>
      </c>
      <c r="Y24" s="46"/>
      <c r="Z24" s="46"/>
      <c r="AA24" s="29"/>
    </row>
    <row r="25" customFormat="false" ht="12.75" hidden="false" customHeight="true" outlineLevel="0" collapsed="false">
      <c r="B25" s="22" t="n">
        <v>8</v>
      </c>
      <c r="C25" s="24"/>
      <c r="D25" s="24"/>
      <c r="E25" s="24"/>
      <c r="F25" s="27" t="s">
        <v>38</v>
      </c>
      <c r="G25" s="27"/>
      <c r="H25" s="28" t="n">
        <v>0</v>
      </c>
      <c r="I25" s="28"/>
      <c r="W25" s="39" t="s">
        <v>39</v>
      </c>
      <c r="X25" s="39"/>
      <c r="Y25" s="39"/>
      <c r="Z25" s="39"/>
    </row>
    <row r="26" customFormat="false" ht="25.5" hidden="false" customHeight="true" outlineLevel="0" collapsed="false">
      <c r="B26" s="22" t="n">
        <v>10</v>
      </c>
      <c r="C26" s="24"/>
      <c r="D26" s="24"/>
      <c r="E26" s="24"/>
      <c r="F26" s="27" t="s">
        <v>40</v>
      </c>
      <c r="G26" s="27"/>
      <c r="H26" s="28" t="n">
        <v>252.66</v>
      </c>
      <c r="I26" s="28"/>
      <c r="R26" s="1" t="s">
        <v>41</v>
      </c>
      <c r="S26" s="29" t="n">
        <v>0</v>
      </c>
      <c r="X26" s="42"/>
      <c r="Y26" s="42"/>
      <c r="Z26" s="43"/>
      <c r="AA26" s="44" t="n">
        <f aca="false">SUM(AA17-AA19-AA20-AA21-AA23-AA24)</f>
        <v>-35178.28</v>
      </c>
    </row>
    <row r="27" customFormat="false" ht="16.5" hidden="false" customHeight="true" outlineLevel="0" collapsed="false">
      <c r="B27" s="22" t="n">
        <v>11</v>
      </c>
      <c r="C27" s="24"/>
      <c r="D27" s="24"/>
      <c r="E27" s="24"/>
      <c r="F27" s="27" t="s">
        <v>42</v>
      </c>
      <c r="G27" s="27"/>
      <c r="H27" s="28" t="n">
        <v>0</v>
      </c>
      <c r="I27" s="28"/>
      <c r="V27" s="47"/>
      <c r="W27" s="48" t="s">
        <v>43</v>
      </c>
      <c r="X27" s="49" t="n">
        <f aca="false">SUM(AA26-T24)</f>
        <v>0</v>
      </c>
    </row>
    <row r="28" customFormat="false" ht="12.75" hidden="false" customHeight="true" outlineLevel="0" collapsed="false">
      <c r="B28" s="22" t="n">
        <v>12</v>
      </c>
      <c r="C28" s="24"/>
      <c r="D28" s="24"/>
      <c r="E28" s="24"/>
      <c r="F28" s="27" t="s">
        <v>44</v>
      </c>
      <c r="G28" s="27"/>
      <c r="H28" s="28" t="n">
        <v>814.55</v>
      </c>
      <c r="I28" s="28"/>
      <c r="S28" s="29" t="n">
        <f aca="false">S24-S26</f>
        <v>0</v>
      </c>
    </row>
    <row r="29" customFormat="false" ht="36.75" hidden="false" customHeight="true" outlineLevel="0" collapsed="false">
      <c r="B29" s="22" t="n">
        <v>13</v>
      </c>
      <c r="C29" s="24"/>
      <c r="D29" s="24"/>
      <c r="E29" s="24"/>
      <c r="F29" s="27" t="s">
        <v>45</v>
      </c>
      <c r="G29" s="27"/>
      <c r="H29" s="28" t="n">
        <v>72</v>
      </c>
      <c r="I29" s="28"/>
    </row>
    <row r="30" customFormat="false" ht="22.5" hidden="false" customHeight="true" outlineLevel="0" collapsed="false">
      <c r="B30" s="22" t="n">
        <v>14</v>
      </c>
      <c r="C30" s="24"/>
      <c r="D30" s="24"/>
      <c r="E30" s="24"/>
      <c r="F30" s="27" t="s">
        <v>46</v>
      </c>
      <c r="G30" s="27"/>
      <c r="H30" s="28" t="n">
        <v>1699.75</v>
      </c>
      <c r="I30" s="28"/>
      <c r="Z30" s="1" t="s">
        <v>47</v>
      </c>
      <c r="AA30" s="1" t="n">
        <v>173893.08</v>
      </c>
    </row>
    <row r="31" customFormat="false" ht="23.25" hidden="false" customHeight="true" outlineLevel="0" collapsed="false">
      <c r="B31" s="50" t="n">
        <v>15</v>
      </c>
      <c r="C31" s="24"/>
      <c r="D31" s="24"/>
      <c r="E31" s="24"/>
      <c r="F31" s="27" t="s">
        <v>48</v>
      </c>
      <c r="G31" s="27"/>
      <c r="H31" s="28" t="n">
        <v>59.76</v>
      </c>
      <c r="I31" s="28"/>
      <c r="S31" s="51" t="s">
        <v>49</v>
      </c>
      <c r="T31" s="52" t="n">
        <v>173325.89</v>
      </c>
      <c r="Z31" s="1" t="s">
        <v>50</v>
      </c>
      <c r="AA31" s="1" t="n">
        <v>190570.19</v>
      </c>
    </row>
    <row r="32" customFormat="false" ht="26.25" hidden="false" customHeight="true" outlineLevel="0" collapsed="false">
      <c r="B32" s="22" t="n">
        <v>16</v>
      </c>
      <c r="C32" s="24"/>
      <c r="D32" s="24" t="s">
        <v>51</v>
      </c>
      <c r="E32" s="24"/>
      <c r="F32" s="27" t="s">
        <v>36</v>
      </c>
      <c r="G32" s="27"/>
      <c r="H32" s="28" t="n">
        <v>0</v>
      </c>
      <c r="I32" s="28"/>
      <c r="J32" s="29" t="n">
        <f aca="false">'VALST.'!H31+H33</f>
        <v>3366.85</v>
      </c>
      <c r="S32" s="53" t="s">
        <v>52</v>
      </c>
      <c r="T32" s="54" t="n">
        <v>3240.22</v>
      </c>
      <c r="Y32" s="47" t="s">
        <v>53</v>
      </c>
      <c r="Z32" s="47" t="s">
        <v>54</v>
      </c>
      <c r="AA32" s="49" t="n">
        <f aca="false">SUM(AA30-AA31)</f>
        <v>-16677.11</v>
      </c>
    </row>
    <row r="33" customFormat="false" ht="29.45" hidden="false" customHeight="true" outlineLevel="0" collapsed="false">
      <c r="B33" s="22"/>
      <c r="C33" s="24"/>
      <c r="D33" s="24"/>
      <c r="E33" s="24"/>
      <c r="F33" s="27" t="s">
        <v>55</v>
      </c>
      <c r="G33" s="27"/>
      <c r="H33" s="28" t="n">
        <v>881.85</v>
      </c>
      <c r="I33" s="28"/>
      <c r="S33" s="55" t="s">
        <v>56</v>
      </c>
      <c r="T33" s="56" t="n">
        <f aca="false">SUM(T31+T32)</f>
        <v>176566.11</v>
      </c>
      <c r="X33" s="57" t="s">
        <v>57</v>
      </c>
      <c r="Y33" s="58" t="n">
        <f aca="false">SUM(AA26-AA32)</f>
        <v>-18501.17</v>
      </c>
    </row>
    <row r="34" customFormat="false" ht="12.75" hidden="false" customHeight="true" outlineLevel="0" collapsed="false">
      <c r="B34" s="22" t="n">
        <v>17</v>
      </c>
      <c r="C34" s="24"/>
      <c r="D34" s="24" t="s">
        <v>22</v>
      </c>
      <c r="E34" s="24"/>
      <c r="F34" s="27" t="s">
        <v>58</v>
      </c>
      <c r="G34" s="27"/>
      <c r="H34" s="28" t="n">
        <v>745.5</v>
      </c>
      <c r="I34" s="28"/>
      <c r="AA34" s="49"/>
    </row>
    <row r="35" customFormat="false" ht="12.75" hidden="false" customHeight="true" outlineLevel="0" collapsed="false">
      <c r="B35" s="22"/>
      <c r="C35" s="24"/>
      <c r="D35" s="24"/>
      <c r="E35" s="24"/>
      <c r="F35" s="27"/>
      <c r="G35" s="27"/>
      <c r="H35" s="28"/>
      <c r="I35" s="28"/>
    </row>
    <row r="36" customFormat="false" ht="15.75" hidden="false" customHeight="true" outlineLevel="0" collapsed="false">
      <c r="B36" s="59"/>
      <c r="C36" s="60" t="s">
        <v>59</v>
      </c>
      <c r="D36" s="61"/>
      <c r="E36" s="61"/>
      <c r="F36" s="61"/>
      <c r="G36" s="61"/>
      <c r="H36" s="62" t="n">
        <f aca="false">SUM(H18:H35)</f>
        <v>64329.06</v>
      </c>
      <c r="I36" s="62"/>
      <c r="K36" s="49" t="n">
        <f aca="false">J21+'VALST.'!J22+J18</f>
        <v>301279.26</v>
      </c>
      <c r="L36" s="1" t="s">
        <v>60</v>
      </c>
    </row>
    <row r="37" customFormat="false" ht="15.75" hidden="false" customHeight="false" outlineLevel="0" collapsed="false">
      <c r="B37" s="63"/>
    </row>
    <row r="38" customFormat="false" ht="15" hidden="false" customHeight="false" outlineLevel="0" collapsed="false">
      <c r="B38" s="18" t="s">
        <v>61</v>
      </c>
      <c r="C38" s="19"/>
      <c r="D38" s="19"/>
      <c r="E38" s="19"/>
      <c r="F38" s="19"/>
      <c r="G38" s="19"/>
      <c r="H38" s="19"/>
      <c r="I38" s="19"/>
    </row>
    <row r="39" customFormat="false" ht="24" hidden="false" customHeight="true" outlineLevel="0" collapsed="false">
      <c r="B39" s="22" t="s">
        <v>15</v>
      </c>
      <c r="C39" s="23" t="s">
        <v>16</v>
      </c>
      <c r="D39" s="24" t="s">
        <v>17</v>
      </c>
      <c r="E39" s="24"/>
      <c r="F39" s="24" t="s">
        <v>18</v>
      </c>
      <c r="G39" s="24"/>
      <c r="H39" s="23" t="s">
        <v>19</v>
      </c>
      <c r="I39" s="23"/>
    </row>
    <row r="40" customFormat="false" ht="9.75" hidden="false" customHeight="true" outlineLevel="0" collapsed="false">
      <c r="B40" s="59"/>
      <c r="C40" s="64"/>
      <c r="D40" s="59"/>
      <c r="E40" s="59"/>
      <c r="F40" s="59"/>
      <c r="G40" s="59"/>
      <c r="H40" s="64"/>
      <c r="I40" s="64"/>
    </row>
    <row r="41" customFormat="false" ht="15.75" hidden="false" customHeight="true" outlineLevel="0" collapsed="false">
      <c r="B41" s="59"/>
      <c r="C41" s="60" t="s">
        <v>59</v>
      </c>
      <c r="D41" s="61"/>
      <c r="E41" s="61"/>
      <c r="F41" s="59"/>
      <c r="G41" s="59"/>
      <c r="H41" s="64"/>
      <c r="I41" s="64"/>
    </row>
    <row r="42" customFormat="false" ht="10.5" hidden="false" customHeight="true" outlineLevel="0" collapsed="false">
      <c r="B42" s="5"/>
    </row>
    <row r="43" customFormat="false" ht="15" hidden="false" customHeight="false" outlineLevel="0" collapsed="false">
      <c r="B43" s="18" t="s">
        <v>62</v>
      </c>
      <c r="C43" s="19"/>
      <c r="D43" s="19"/>
      <c r="E43" s="19"/>
      <c r="F43" s="19"/>
      <c r="G43" s="19"/>
      <c r="H43" s="19"/>
      <c r="I43" s="19"/>
    </row>
    <row r="44" customFormat="false" ht="24" hidden="false" customHeight="true" outlineLevel="0" collapsed="false">
      <c r="B44" s="22" t="s">
        <v>15</v>
      </c>
      <c r="C44" s="23" t="s">
        <v>16</v>
      </c>
      <c r="D44" s="24" t="s">
        <v>17</v>
      </c>
      <c r="E44" s="24"/>
      <c r="F44" s="24" t="s">
        <v>18</v>
      </c>
      <c r="G44" s="24"/>
      <c r="H44" s="23" t="s">
        <v>19</v>
      </c>
      <c r="I44" s="23"/>
    </row>
    <row r="45" customFormat="false" ht="12.75" hidden="false" customHeight="true" outlineLevel="0" collapsed="false">
      <c r="B45" s="22" t="n">
        <v>1</v>
      </c>
      <c r="C45" s="65" t="s">
        <v>21</v>
      </c>
      <c r="D45" s="24" t="s">
        <v>22</v>
      </c>
      <c r="E45" s="24"/>
      <c r="F45" s="27" t="s">
        <v>23</v>
      </c>
      <c r="G45" s="27"/>
      <c r="H45" s="28" t="n">
        <v>243856.32</v>
      </c>
      <c r="I45" s="28"/>
      <c r="K45" s="29" t="n">
        <f aca="false">H45+'VALST.'!H45+'VALST.'!H55+'VALST.'!H59</f>
        <v>1129355.08</v>
      </c>
    </row>
    <row r="46" customFormat="false" ht="12.75" hidden="false" customHeight="true" outlineLevel="0" collapsed="false">
      <c r="B46" s="22" t="n">
        <v>2</v>
      </c>
      <c r="C46" s="65"/>
      <c r="D46" s="24"/>
      <c r="E46" s="24"/>
      <c r="F46" s="27" t="s">
        <v>25</v>
      </c>
      <c r="G46" s="27"/>
      <c r="H46" s="28" t="n">
        <v>3757.65</v>
      </c>
      <c r="I46" s="28"/>
    </row>
    <row r="47" customFormat="false" ht="15.75" hidden="false" customHeight="true" outlineLevel="0" collapsed="false">
      <c r="B47" s="22" t="n">
        <v>3</v>
      </c>
      <c r="C47" s="65"/>
      <c r="D47" s="24"/>
      <c r="E47" s="24"/>
      <c r="F47" s="27" t="s">
        <v>63</v>
      </c>
      <c r="G47" s="27"/>
      <c r="H47" s="28" t="n">
        <v>0</v>
      </c>
      <c r="I47" s="28"/>
    </row>
    <row r="48" customFormat="false" ht="16.5" hidden="false" customHeight="true" outlineLevel="0" collapsed="false">
      <c r="B48" s="22" t="n">
        <v>4</v>
      </c>
      <c r="C48" s="65"/>
      <c r="D48" s="24"/>
      <c r="E48" s="24"/>
      <c r="F48" s="27" t="s">
        <v>32</v>
      </c>
      <c r="G48" s="27"/>
      <c r="H48" s="28" t="n">
        <v>110.5</v>
      </c>
      <c r="I48" s="28"/>
    </row>
    <row r="49" customFormat="false" ht="12.75" hidden="false" customHeight="true" outlineLevel="0" collapsed="false">
      <c r="B49" s="22" t="n">
        <v>5</v>
      </c>
      <c r="C49" s="65"/>
      <c r="D49" s="24"/>
      <c r="E49" s="24"/>
      <c r="F49" s="27" t="s">
        <v>64</v>
      </c>
      <c r="G49" s="27"/>
      <c r="H49" s="28" t="n">
        <v>1189.25</v>
      </c>
      <c r="I49" s="28"/>
    </row>
    <row r="50" customFormat="false" ht="25.5" hidden="false" customHeight="true" outlineLevel="0" collapsed="false">
      <c r="B50" s="22" t="n">
        <v>6</v>
      </c>
      <c r="C50" s="65"/>
      <c r="D50" s="24"/>
      <c r="E50" s="24"/>
      <c r="F50" s="27" t="s">
        <v>65</v>
      </c>
      <c r="G50" s="27"/>
      <c r="H50" s="28" t="n">
        <v>1600</v>
      </c>
      <c r="I50" s="28"/>
    </row>
    <row r="51" customFormat="false" ht="24.75" hidden="false" customHeight="true" outlineLevel="0" collapsed="false">
      <c r="B51" s="22" t="n">
        <v>7</v>
      </c>
      <c r="C51" s="65"/>
      <c r="D51" s="24"/>
      <c r="E51" s="24"/>
      <c r="F51" s="27" t="s">
        <v>66</v>
      </c>
      <c r="G51" s="27"/>
      <c r="H51" s="28" t="n">
        <v>0</v>
      </c>
      <c r="I51" s="28"/>
    </row>
    <row r="52" customFormat="false" ht="38.25" hidden="false" customHeight="true" outlineLevel="0" collapsed="false">
      <c r="B52" s="22" t="n">
        <v>8</v>
      </c>
      <c r="C52" s="65"/>
      <c r="D52" s="24"/>
      <c r="E52" s="24"/>
      <c r="F52" s="27" t="s">
        <v>67</v>
      </c>
      <c r="G52" s="27"/>
      <c r="H52" s="28" t="n">
        <v>356.95</v>
      </c>
      <c r="I52" s="28"/>
    </row>
    <row r="53" customFormat="false" ht="24.75" hidden="false" customHeight="true" outlineLevel="0" collapsed="false">
      <c r="B53" s="22" t="n">
        <v>9</v>
      </c>
      <c r="C53" s="65"/>
      <c r="D53" s="24"/>
      <c r="E53" s="24"/>
      <c r="F53" s="27" t="s">
        <v>68</v>
      </c>
      <c r="G53" s="27"/>
      <c r="H53" s="28" t="n">
        <v>200</v>
      </c>
      <c r="I53" s="28"/>
    </row>
    <row r="54" customFormat="false" ht="22.5" hidden="false" customHeight="true" outlineLevel="0" collapsed="false">
      <c r="B54" s="22" t="n">
        <v>10</v>
      </c>
      <c r="C54" s="65"/>
      <c r="D54" s="24"/>
      <c r="E54" s="24"/>
      <c r="F54" s="27" t="s">
        <v>69</v>
      </c>
      <c r="G54" s="27"/>
      <c r="H54" s="28" t="n">
        <v>772.56</v>
      </c>
      <c r="I54" s="28"/>
      <c r="K54" s="47" t="s">
        <v>70</v>
      </c>
      <c r="L54" s="47"/>
      <c r="M54" s="47"/>
      <c r="N54" s="47"/>
    </row>
    <row r="55" customFormat="false" ht="37.5" hidden="false" customHeight="true" outlineLevel="0" collapsed="false">
      <c r="B55" s="22" t="n">
        <v>11</v>
      </c>
      <c r="C55" s="65"/>
      <c r="D55" s="24"/>
      <c r="E55" s="24"/>
      <c r="F55" s="27" t="s">
        <v>45</v>
      </c>
      <c r="G55" s="27"/>
      <c r="H55" s="28" t="n">
        <v>3280.99</v>
      </c>
      <c r="I55" s="28"/>
      <c r="K55" s="47"/>
      <c r="L55" s="47"/>
      <c r="M55" s="47"/>
      <c r="N55" s="47"/>
    </row>
    <row r="56" customFormat="false" ht="16.5" hidden="false" customHeight="true" outlineLevel="0" collapsed="false">
      <c r="B56" s="22" t="n">
        <v>12</v>
      </c>
      <c r="C56" s="65"/>
      <c r="D56" s="24"/>
      <c r="E56" s="24"/>
      <c r="F56" s="27" t="s">
        <v>42</v>
      </c>
      <c r="G56" s="27"/>
      <c r="H56" s="28" t="n">
        <v>442.37</v>
      </c>
      <c r="I56" s="28"/>
      <c r="K56" s="66" t="n">
        <v>523091.14</v>
      </c>
      <c r="L56" s="66"/>
      <c r="M56" s="66"/>
      <c r="N56" s="47"/>
    </row>
    <row r="57" customFormat="false" ht="19.5" hidden="false" customHeight="true" outlineLevel="0" collapsed="false">
      <c r="B57" s="22" t="n">
        <v>13</v>
      </c>
      <c r="C57" s="65"/>
      <c r="D57" s="24"/>
      <c r="E57" s="24"/>
      <c r="F57" s="27" t="s">
        <v>44</v>
      </c>
      <c r="G57" s="27"/>
      <c r="H57" s="28" t="n">
        <v>33272.14</v>
      </c>
      <c r="I57" s="28"/>
      <c r="K57" s="47"/>
      <c r="L57" s="47"/>
      <c r="M57" s="47"/>
      <c r="N57" s="47"/>
    </row>
    <row r="58" customFormat="false" ht="24.75" hidden="false" customHeight="true" outlineLevel="0" collapsed="false">
      <c r="B58" s="22" t="n">
        <v>14</v>
      </c>
      <c r="C58" s="65"/>
      <c r="D58" s="24"/>
      <c r="E58" s="24"/>
      <c r="F58" s="27" t="s">
        <v>46</v>
      </c>
      <c r="G58" s="27"/>
      <c r="H58" s="28" t="n">
        <v>9811.61</v>
      </c>
      <c r="I58" s="28"/>
      <c r="K58" s="47" t="s">
        <v>71</v>
      </c>
      <c r="L58" s="47"/>
      <c r="M58" s="49" t="n">
        <f aca="false">H67+'VALST.'!H64-'VALST.'!H72</f>
        <v>1668586.15</v>
      </c>
      <c r="N58" s="47"/>
    </row>
    <row r="59" customFormat="false" ht="23.25" hidden="false" customHeight="true" outlineLevel="0" collapsed="false">
      <c r="B59" s="50" t="n">
        <v>15</v>
      </c>
      <c r="C59" s="65"/>
      <c r="D59" s="24"/>
      <c r="E59" s="24"/>
      <c r="F59" s="27" t="s">
        <v>72</v>
      </c>
      <c r="G59" s="27"/>
      <c r="H59" s="28" t="n">
        <v>1530.79</v>
      </c>
      <c r="I59" s="28"/>
    </row>
    <row r="60" customFormat="false" ht="23.25" hidden="false" customHeight="true" outlineLevel="0" collapsed="false">
      <c r="B60" s="50" t="n">
        <v>16</v>
      </c>
      <c r="C60" s="65"/>
      <c r="D60" s="24"/>
      <c r="E60" s="24"/>
      <c r="F60" s="27" t="s">
        <v>73</v>
      </c>
      <c r="G60" s="27"/>
      <c r="H60" s="28" t="n">
        <v>21539.84</v>
      </c>
      <c r="I60" s="28"/>
      <c r="K60" s="47"/>
      <c r="L60" s="47" t="s">
        <v>57</v>
      </c>
      <c r="M60" s="49" t="n">
        <f aca="false">K56-M58</f>
        <v>-1145495.01</v>
      </c>
      <c r="N60" s="47"/>
    </row>
    <row r="61" customFormat="false" ht="34.9" hidden="false" customHeight="true" outlineLevel="0" collapsed="false">
      <c r="B61" s="67" t="n">
        <v>18</v>
      </c>
      <c r="C61" s="65"/>
      <c r="D61" s="24" t="s">
        <v>51</v>
      </c>
      <c r="E61" s="24"/>
      <c r="F61" s="27" t="s">
        <v>36</v>
      </c>
      <c r="G61" s="27"/>
      <c r="H61" s="28" t="n">
        <v>5471.28</v>
      </c>
      <c r="I61" s="28"/>
    </row>
    <row r="62" customFormat="false" ht="34.9" hidden="false" customHeight="true" outlineLevel="0" collapsed="false">
      <c r="B62" s="68" t="n">
        <v>19</v>
      </c>
      <c r="C62" s="65"/>
      <c r="D62" s="24"/>
      <c r="E62" s="24"/>
      <c r="F62" s="69" t="s">
        <v>55</v>
      </c>
      <c r="G62" s="69"/>
      <c r="H62" s="28" t="n">
        <v>19741.96</v>
      </c>
      <c r="I62" s="28"/>
    </row>
    <row r="63" customFormat="false" ht="34.9" hidden="false" customHeight="true" outlineLevel="0" collapsed="false">
      <c r="B63" s="68"/>
      <c r="C63" s="65"/>
      <c r="D63" s="24" t="s">
        <v>74</v>
      </c>
      <c r="E63" s="24"/>
      <c r="F63" s="27" t="s">
        <v>46</v>
      </c>
      <c r="G63" s="27"/>
      <c r="H63" s="28" t="n">
        <v>2500</v>
      </c>
      <c r="I63" s="28"/>
    </row>
    <row r="64" customFormat="false" ht="27" hidden="false" customHeight="true" outlineLevel="0" collapsed="false">
      <c r="B64" s="50" t="n">
        <v>20</v>
      </c>
      <c r="C64" s="65"/>
      <c r="D64" s="24" t="s">
        <v>22</v>
      </c>
      <c r="E64" s="24"/>
      <c r="F64" s="27" t="s">
        <v>75</v>
      </c>
      <c r="G64" s="27"/>
      <c r="H64" s="28" t="n">
        <v>358356.25</v>
      </c>
      <c r="I64" s="28"/>
    </row>
    <row r="65" customFormat="false" ht="36.75" hidden="false" customHeight="true" outlineLevel="0" collapsed="false">
      <c r="B65" s="50"/>
      <c r="C65" s="70"/>
      <c r="D65" s="24"/>
      <c r="E65" s="24"/>
      <c r="F65" s="27" t="s">
        <v>76</v>
      </c>
      <c r="G65" s="27"/>
      <c r="H65" s="28" t="n">
        <v>7000</v>
      </c>
      <c r="I65" s="28"/>
    </row>
    <row r="66" customFormat="false" ht="27" hidden="false" customHeight="true" outlineLevel="0" collapsed="false">
      <c r="B66" s="50"/>
      <c r="C66" s="70"/>
      <c r="D66" s="24"/>
      <c r="E66" s="24"/>
      <c r="F66" s="27" t="s">
        <v>77</v>
      </c>
      <c r="G66" s="27"/>
      <c r="H66" s="28" t="n">
        <v>24255.17</v>
      </c>
      <c r="I66" s="28"/>
    </row>
    <row r="67" customFormat="false" ht="15" hidden="false" customHeight="true" outlineLevel="0" collapsed="false">
      <c r="B67" s="59"/>
      <c r="C67" s="60" t="s">
        <v>59</v>
      </c>
      <c r="D67" s="61"/>
      <c r="E67" s="61"/>
      <c r="F67" s="61"/>
      <c r="G67" s="61"/>
      <c r="H67" s="62" t="n">
        <f aca="false">SUM(H45:H66)</f>
        <v>739045.63</v>
      </c>
      <c r="I67" s="62"/>
    </row>
    <row r="68" customFormat="false" ht="15" hidden="false" customHeight="false" outlineLevel="0" collapsed="false">
      <c r="B68" s="18" t="s">
        <v>78</v>
      </c>
      <c r="C68" s="19"/>
      <c r="D68" s="19"/>
      <c r="E68" s="19"/>
      <c r="F68" s="19"/>
      <c r="G68" s="19"/>
      <c r="H68" s="19"/>
      <c r="I68" s="19"/>
    </row>
    <row r="69" customFormat="false" ht="23.25" hidden="false" customHeight="true" outlineLevel="0" collapsed="false">
      <c r="B69" s="22" t="s">
        <v>15</v>
      </c>
      <c r="C69" s="23" t="s">
        <v>16</v>
      </c>
      <c r="D69" s="24" t="s">
        <v>17</v>
      </c>
      <c r="E69" s="24"/>
      <c r="F69" s="24" t="s">
        <v>18</v>
      </c>
      <c r="G69" s="24"/>
      <c r="H69" s="71" t="s">
        <v>19</v>
      </c>
      <c r="I69" s="71"/>
    </row>
    <row r="70" customFormat="false" ht="12.75" hidden="false" customHeight="true" outlineLevel="0" collapsed="false">
      <c r="B70" s="22"/>
      <c r="C70" s="23"/>
      <c r="D70" s="72"/>
      <c r="E70" s="73"/>
      <c r="F70" s="74"/>
      <c r="G70" s="74"/>
      <c r="H70" s="75"/>
      <c r="I70" s="76"/>
    </row>
    <row r="71" customFormat="false" ht="19.5" hidden="false" customHeight="true" outlineLevel="0" collapsed="false">
      <c r="B71" s="59"/>
      <c r="C71" s="60" t="s">
        <v>59</v>
      </c>
      <c r="D71" s="61"/>
      <c r="E71" s="61"/>
      <c r="F71" s="59"/>
      <c r="G71" s="59"/>
      <c r="H71" s="77" t="n">
        <f aca="false">SUM(H70:H70)</f>
        <v>0</v>
      </c>
      <c r="I71" s="77"/>
    </row>
    <row r="72" customFormat="false" ht="16.5" hidden="false" customHeight="true" outlineLevel="0" collapsed="false">
      <c r="B72" s="78" t="s">
        <v>79</v>
      </c>
      <c r="C72" s="78"/>
      <c r="D72" s="78"/>
      <c r="E72" s="78"/>
      <c r="F72" s="78"/>
      <c r="G72" s="78"/>
      <c r="H72" s="78"/>
      <c r="I72" s="78"/>
    </row>
    <row r="73" customFormat="false" ht="24" hidden="false" customHeight="true" outlineLevel="0" collapsed="false">
      <c r="B73" s="22" t="s">
        <v>15</v>
      </c>
      <c r="C73" s="24" t="s">
        <v>16</v>
      </c>
      <c r="D73" s="24" t="s">
        <v>17</v>
      </c>
      <c r="E73" s="24"/>
      <c r="F73" s="24" t="s">
        <v>18</v>
      </c>
      <c r="G73" s="24"/>
      <c r="H73" s="24" t="s">
        <v>19</v>
      </c>
      <c r="I73" s="24"/>
    </row>
    <row r="74" s="79" customFormat="true" ht="20.25" hidden="false" customHeight="true" outlineLevel="0" collapsed="false">
      <c r="B74" s="80"/>
      <c r="C74" s="81"/>
      <c r="D74" s="81"/>
      <c r="E74" s="81"/>
      <c r="F74" s="80"/>
      <c r="G74" s="80"/>
      <c r="H74" s="77"/>
      <c r="I74" s="77"/>
      <c r="W74" s="1"/>
      <c r="X74" s="1"/>
      <c r="Y74" s="1"/>
      <c r="Z74" s="1"/>
      <c r="AA74" s="1"/>
    </row>
    <row r="75" customFormat="false" ht="16.5" hidden="false" customHeight="true" outlineLevel="0" collapsed="false">
      <c r="B75" s="59"/>
      <c r="C75" s="61" t="s">
        <v>59</v>
      </c>
      <c r="D75" s="61"/>
      <c r="E75" s="61"/>
      <c r="F75" s="59"/>
      <c r="G75" s="59"/>
      <c r="H75" s="62" t="n">
        <f aca="false">SUM(H74:I74)</f>
        <v>0</v>
      </c>
      <c r="I75" s="62"/>
    </row>
    <row r="76" customFormat="false" ht="42.75" hidden="false" customHeight="true" outlineLevel="0" collapsed="false">
      <c r="B76" s="82" t="s">
        <v>80</v>
      </c>
      <c r="C76" s="82"/>
      <c r="D76" s="82"/>
      <c r="E76" s="82"/>
      <c r="F76" s="82"/>
      <c r="G76" s="82"/>
      <c r="H76" s="82"/>
      <c r="I76" s="82"/>
      <c r="W76" s="79"/>
      <c r="X76" s="79"/>
      <c r="Y76" s="79"/>
      <c r="Z76" s="79"/>
      <c r="AA76" s="79"/>
    </row>
    <row r="77" customFormat="false" ht="15" hidden="false" customHeight="true" outlineLevel="0" collapsed="false">
      <c r="B77" s="83" t="s">
        <v>81</v>
      </c>
      <c r="C77" s="83"/>
      <c r="D77" s="83"/>
      <c r="E77" s="83"/>
      <c r="F77" s="83"/>
      <c r="G77" s="83"/>
      <c r="H77" s="83"/>
      <c r="I77" s="83"/>
    </row>
    <row r="78" customFormat="false" ht="12.75" hidden="false" customHeight="true" outlineLevel="0" collapsed="false">
      <c r="B78" s="83" t="s">
        <v>82</v>
      </c>
      <c r="C78" s="83"/>
      <c r="D78" s="83"/>
      <c r="E78" s="83"/>
      <c r="F78" s="83"/>
      <c r="G78" s="83"/>
      <c r="H78" s="83"/>
      <c r="I78" s="83"/>
    </row>
    <row r="79" customFormat="false" ht="12.75" hidden="false" customHeight="true" outlineLevel="0" collapsed="false">
      <c r="B79" s="83" t="s">
        <v>83</v>
      </c>
      <c r="C79" s="83"/>
      <c r="D79" s="83"/>
      <c r="E79" s="83"/>
      <c r="F79" s="83"/>
      <c r="G79" s="83"/>
      <c r="H79" s="83"/>
      <c r="I79" s="83"/>
    </row>
    <row r="80" customFormat="false" ht="28.5" hidden="false" customHeight="true" outlineLevel="0" collapsed="false">
      <c r="B80" s="84" t="s">
        <v>84</v>
      </c>
      <c r="C80" s="84"/>
      <c r="D80" s="84"/>
      <c r="E80" s="84"/>
      <c r="F80" s="84"/>
      <c r="G80" s="84"/>
      <c r="H80" s="84"/>
      <c r="I80" s="84"/>
    </row>
    <row r="81" customFormat="false" ht="13.5" hidden="true" customHeight="true" outlineLevel="0" collapsed="false">
      <c r="B81" s="85"/>
      <c r="C81" s="2"/>
      <c r="D81" s="2"/>
      <c r="E81" s="2"/>
      <c r="F81" s="2"/>
      <c r="G81" s="2"/>
      <c r="H81" s="2"/>
      <c r="I81" s="2"/>
    </row>
    <row r="82" customFormat="false" ht="14.25" hidden="false" customHeight="true" outlineLevel="0" collapsed="false">
      <c r="B82" s="86" t="s">
        <v>85</v>
      </c>
      <c r="C82" s="86"/>
      <c r="D82" s="86"/>
      <c r="E82" s="86"/>
      <c r="F82" s="86"/>
      <c r="G82" s="86"/>
      <c r="H82" s="86"/>
      <c r="I82" s="86"/>
    </row>
    <row r="83" customFormat="false" ht="12.75" hidden="false" customHeight="true" outlineLevel="0" collapsed="false">
      <c r="B83" s="87" t="s">
        <v>86</v>
      </c>
      <c r="C83" s="87"/>
      <c r="D83" s="87"/>
      <c r="E83" s="87"/>
      <c r="F83" s="87"/>
      <c r="G83" s="87"/>
      <c r="H83" s="87"/>
      <c r="I83" s="87"/>
    </row>
    <row r="84" customFormat="false" ht="15" hidden="false" customHeight="false" outlineLevel="0" collapsed="false">
      <c r="B84" s="2" t="s">
        <v>87</v>
      </c>
      <c r="G84" s="88"/>
      <c r="H84" s="88"/>
      <c r="K84" s="88"/>
    </row>
    <row r="85" customFormat="false" ht="33" hidden="false" customHeight="true" outlineLevel="0" collapsed="false">
      <c r="B85" s="89" t="s">
        <v>88</v>
      </c>
      <c r="C85" s="89"/>
      <c r="D85" s="89"/>
      <c r="E85" s="90"/>
      <c r="G85" s="88"/>
      <c r="H85" s="91" t="s">
        <v>89</v>
      </c>
      <c r="I85" s="91"/>
    </row>
    <row r="86" customFormat="false" ht="21.75" hidden="false" customHeight="true" outlineLevel="0" collapsed="false">
      <c r="B86" s="92" t="s">
        <v>90</v>
      </c>
      <c r="C86" s="92"/>
      <c r="D86" s="92"/>
      <c r="F86" s="93" t="s">
        <v>91</v>
      </c>
      <c r="G86" s="90"/>
      <c r="H86" s="93" t="s">
        <v>92</v>
      </c>
      <c r="I86" s="93"/>
    </row>
    <row r="87" customFormat="false" ht="15" hidden="false" customHeight="true" outlineLevel="0" collapsed="false">
      <c r="B87" s="91" t="s">
        <v>93</v>
      </c>
      <c r="C87" s="91"/>
      <c r="D87" s="91"/>
      <c r="E87" s="88"/>
      <c r="F87" s="90"/>
      <c r="G87" s="4"/>
      <c r="H87" s="91" t="s">
        <v>94</v>
      </c>
      <c r="I87" s="91"/>
      <c r="J87" s="94"/>
    </row>
    <row r="88" customFormat="false" ht="15" hidden="false" customHeight="false" outlineLevel="0" collapsed="false">
      <c r="B88" s="95" t="s">
        <v>95</v>
      </c>
      <c r="C88" s="95"/>
      <c r="D88" s="95"/>
      <c r="F88" s="93" t="s">
        <v>91</v>
      </c>
      <c r="G88" s="90"/>
      <c r="H88" s="96" t="s">
        <v>92</v>
      </c>
      <c r="I88" s="96"/>
      <c r="J88" s="4"/>
    </row>
  </sheetData>
  <mergeCells count="166">
    <mergeCell ref="B1:H1"/>
    <mergeCell ref="B2:G2"/>
    <mergeCell ref="B5:G5"/>
    <mergeCell ref="B7:I7"/>
    <mergeCell ref="B8:I8"/>
    <mergeCell ref="D10:F10"/>
    <mergeCell ref="D11:F11"/>
    <mergeCell ref="G13:H13"/>
    <mergeCell ref="G14:H14"/>
    <mergeCell ref="G15:H15"/>
    <mergeCell ref="V16:W16"/>
    <mergeCell ref="D17:E17"/>
    <mergeCell ref="F17:G17"/>
    <mergeCell ref="H17:I17"/>
    <mergeCell ref="O17:S17"/>
    <mergeCell ref="V17:Z17"/>
    <mergeCell ref="C18:C35"/>
    <mergeCell ref="D18:E31"/>
    <mergeCell ref="F18:G18"/>
    <mergeCell ref="H18:I18"/>
    <mergeCell ref="F19:G19"/>
    <mergeCell ref="H19:I19"/>
    <mergeCell ref="F20:G20"/>
    <mergeCell ref="H20:I20"/>
    <mergeCell ref="Y20:Z20"/>
    <mergeCell ref="F21:G21"/>
    <mergeCell ref="H21:I21"/>
    <mergeCell ref="J21:J22"/>
    <mergeCell ref="K21:K22"/>
    <mergeCell ref="L21:L22"/>
    <mergeCell ref="M21:M22"/>
    <mergeCell ref="X21:Z22"/>
    <mergeCell ref="AA21:AA22"/>
    <mergeCell ref="F22:G22"/>
    <mergeCell ref="H22:I22"/>
    <mergeCell ref="F23:G23"/>
    <mergeCell ref="H23:I23"/>
    <mergeCell ref="P23:S23"/>
    <mergeCell ref="U23:Z23"/>
    <mergeCell ref="F24:G24"/>
    <mergeCell ref="H24:I24"/>
    <mergeCell ref="V24:W24"/>
    <mergeCell ref="X24:Z24"/>
    <mergeCell ref="F25:G25"/>
    <mergeCell ref="H25:I25"/>
    <mergeCell ref="W25:Z25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B32:B33"/>
    <mergeCell ref="D32:E33"/>
    <mergeCell ref="F32:G32"/>
    <mergeCell ref="H32:I32"/>
    <mergeCell ref="F33:G33"/>
    <mergeCell ref="H33:I33"/>
    <mergeCell ref="B34:B35"/>
    <mergeCell ref="D34:E35"/>
    <mergeCell ref="F34:G35"/>
    <mergeCell ref="H34:I35"/>
    <mergeCell ref="D36:E36"/>
    <mergeCell ref="F36:G36"/>
    <mergeCell ref="H36:I36"/>
    <mergeCell ref="D39:E39"/>
    <mergeCell ref="F39:G39"/>
    <mergeCell ref="H39:I39"/>
    <mergeCell ref="D40:E40"/>
    <mergeCell ref="F40:G40"/>
    <mergeCell ref="H40:I40"/>
    <mergeCell ref="D41:E41"/>
    <mergeCell ref="F41:G41"/>
    <mergeCell ref="H41:I41"/>
    <mergeCell ref="D44:E44"/>
    <mergeCell ref="F44:G44"/>
    <mergeCell ref="H44:I44"/>
    <mergeCell ref="C45:C64"/>
    <mergeCell ref="D45:E60"/>
    <mergeCell ref="F45:G45"/>
    <mergeCell ref="H45:I45"/>
    <mergeCell ref="F46:G46"/>
    <mergeCell ref="H46:I46"/>
    <mergeCell ref="F47:G47"/>
    <mergeCell ref="H47:I47"/>
    <mergeCell ref="F48:G48"/>
    <mergeCell ref="H48:I48"/>
    <mergeCell ref="F49:G49"/>
    <mergeCell ref="H49:I49"/>
    <mergeCell ref="F50:G50"/>
    <mergeCell ref="H50:I50"/>
    <mergeCell ref="F51:G51"/>
    <mergeCell ref="H51:I51"/>
    <mergeCell ref="F52:G52"/>
    <mergeCell ref="H52:I52"/>
    <mergeCell ref="F53:G53"/>
    <mergeCell ref="H53:I53"/>
    <mergeCell ref="F54:G54"/>
    <mergeCell ref="H54:I54"/>
    <mergeCell ref="F55:G55"/>
    <mergeCell ref="H55:I55"/>
    <mergeCell ref="F56:G56"/>
    <mergeCell ref="H56:I56"/>
    <mergeCell ref="K56:M56"/>
    <mergeCell ref="F57:G57"/>
    <mergeCell ref="H57:I57"/>
    <mergeCell ref="F58:G58"/>
    <mergeCell ref="H58:I58"/>
    <mergeCell ref="F59:G59"/>
    <mergeCell ref="H59:I59"/>
    <mergeCell ref="F60:G60"/>
    <mergeCell ref="H60:I60"/>
    <mergeCell ref="D61:E62"/>
    <mergeCell ref="F61:G61"/>
    <mergeCell ref="H61:I61"/>
    <mergeCell ref="F62:G62"/>
    <mergeCell ref="H62:I62"/>
    <mergeCell ref="D63:E63"/>
    <mergeCell ref="F63:G63"/>
    <mergeCell ref="H63:I63"/>
    <mergeCell ref="D64:E66"/>
    <mergeCell ref="F64:G64"/>
    <mergeCell ref="H64:I64"/>
    <mergeCell ref="F65:G65"/>
    <mergeCell ref="H65:I65"/>
    <mergeCell ref="F66:G66"/>
    <mergeCell ref="H66:I66"/>
    <mergeCell ref="D67:E67"/>
    <mergeCell ref="F67:G67"/>
    <mergeCell ref="H67:I67"/>
    <mergeCell ref="D69:E69"/>
    <mergeCell ref="F69:G69"/>
    <mergeCell ref="H69:I69"/>
    <mergeCell ref="F70:G70"/>
    <mergeCell ref="D71:E71"/>
    <mergeCell ref="F71:G71"/>
    <mergeCell ref="H71:I71"/>
    <mergeCell ref="B72:I72"/>
    <mergeCell ref="D73:E73"/>
    <mergeCell ref="F73:G73"/>
    <mergeCell ref="H73:I73"/>
    <mergeCell ref="D74:E74"/>
    <mergeCell ref="F74:G74"/>
    <mergeCell ref="H74:I74"/>
    <mergeCell ref="D75:E75"/>
    <mergeCell ref="F75:G75"/>
    <mergeCell ref="H75:I75"/>
    <mergeCell ref="B76:I76"/>
    <mergeCell ref="B77:I77"/>
    <mergeCell ref="B78:I78"/>
    <mergeCell ref="B79:I79"/>
    <mergeCell ref="B80:I80"/>
    <mergeCell ref="B82:I82"/>
    <mergeCell ref="B83:I83"/>
    <mergeCell ref="B85:D85"/>
    <mergeCell ref="B86:D86"/>
    <mergeCell ref="H86:I86"/>
    <mergeCell ref="B87:D87"/>
    <mergeCell ref="B88:D88"/>
    <mergeCell ref="H88:I88"/>
  </mergeCells>
  <printOptions headings="false" gridLines="false" gridLinesSet="true" horizontalCentered="false" verticalCentered="false"/>
  <pageMargins left="0.708333333333333" right="0" top="0" bottom="0" header="0.511811023622047" footer="0.511811023622047"/>
  <pageSetup paperSize="9" scale="8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1" man="true" max="16383" min="0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AA86"/>
  <sheetViews>
    <sheetView showFormulas="false" showGridLines="true" showRowColHeaders="true" showZeros="true" rightToLeft="false" tabSelected="true" showOutlineSymbols="true" defaultGridColor="true" view="normal" topLeftCell="B12" colorId="64" zoomScale="100" zoomScaleNormal="100" zoomScalePageLayoutView="100" workbookViewId="0">
      <selection pane="topLeft" activeCell="J29" activeCellId="0" sqref="J29"/>
    </sheetView>
  </sheetViews>
  <sheetFormatPr defaultColWidth="9.13671875" defaultRowHeight="12.75" zeroHeight="false" outlineLevelRow="0" outlineLevelCol="0"/>
  <cols>
    <col collapsed="false" customWidth="false" hidden="false" outlineLevel="0" max="1" min="1" style="1" width="9.13"/>
    <col collapsed="false" customWidth="true" hidden="false" outlineLevel="0" max="2" min="2" style="1" width="3.98"/>
    <col collapsed="false" customWidth="true" hidden="false" outlineLevel="0" max="3" min="3" style="1" width="18.83"/>
    <col collapsed="false" customWidth="true" hidden="false" outlineLevel="0" max="4" min="4" style="1" width="15.12"/>
    <col collapsed="false" customWidth="true" hidden="false" outlineLevel="0" max="5" min="5" style="1" width="4.56"/>
    <col collapsed="false" customWidth="true" hidden="false" outlineLevel="0" max="6" min="6" style="1" width="13.55"/>
    <col collapsed="false" customWidth="true" hidden="false" outlineLevel="0" max="7" min="7" style="1" width="11.84"/>
    <col collapsed="false" customWidth="true" hidden="false" outlineLevel="0" max="8" min="8" style="1" width="12.98"/>
    <col collapsed="false" customWidth="true" hidden="false" outlineLevel="0" max="9" min="9" style="1" width="4.84"/>
    <col collapsed="false" customWidth="false" hidden="false" outlineLevel="0" max="11" min="10" style="1" width="9.13"/>
    <col collapsed="false" customWidth="true" hidden="false" outlineLevel="0" max="12" min="12" style="1" width="11.27"/>
    <col collapsed="false" customWidth="false" hidden="false" outlineLevel="0" max="15" min="13" style="1" width="9.13"/>
    <col collapsed="false" customWidth="true" hidden="false" outlineLevel="0" max="16" min="16" style="1" width="11.12"/>
    <col collapsed="false" customWidth="true" hidden="false" outlineLevel="0" max="17" min="17" style="1" width="10.12"/>
    <col collapsed="false" customWidth="false" hidden="false" outlineLevel="0" max="18" min="18" style="1" width="9.13"/>
    <col collapsed="false" customWidth="true" hidden="false" outlineLevel="0" max="19" min="19" style="1" width="12.12"/>
    <col collapsed="false" customWidth="true" hidden="false" outlineLevel="0" max="20" min="20" style="1" width="10.55"/>
    <col collapsed="false" customWidth="false" hidden="false" outlineLevel="0" max="23" min="21" style="1" width="9.13"/>
    <col collapsed="false" customWidth="true" hidden="false" outlineLevel="0" max="24" min="24" style="1" width="10.4"/>
    <col collapsed="false" customWidth="false" hidden="false" outlineLevel="0" max="26" min="25" style="1" width="9.13"/>
    <col collapsed="false" customWidth="true" hidden="false" outlineLevel="0" max="27" min="27" style="1" width="11.69"/>
    <col collapsed="false" customWidth="false" hidden="false" outlineLevel="0" max="257" min="28" style="1" width="9.13"/>
  </cols>
  <sheetData>
    <row r="1" customFormat="false" ht="12.75" hidden="false" customHeight="false" outlineLevel="0" collapsed="false">
      <c r="B1" s="3" t="s">
        <v>0</v>
      </c>
      <c r="C1" s="3"/>
      <c r="D1" s="3"/>
      <c r="E1" s="3"/>
      <c r="F1" s="3"/>
      <c r="G1" s="3"/>
      <c r="H1" s="3"/>
    </row>
    <row r="2" customFormat="false" ht="12.75" hidden="false" customHeight="false" outlineLevel="0" collapsed="false">
      <c r="B2" s="4" t="s">
        <v>1</v>
      </c>
      <c r="C2" s="4"/>
      <c r="D2" s="4"/>
      <c r="E2" s="4"/>
      <c r="F2" s="4"/>
      <c r="G2" s="4"/>
      <c r="H2" s="2"/>
    </row>
    <row r="3" customFormat="false" ht="15.75" hidden="false" customHeight="false" outlineLevel="0" collapsed="false">
      <c r="B3" s="97"/>
    </row>
    <row r="4" customFormat="false" ht="14.25" hidden="false" customHeight="true" outlineLevel="0" collapsed="false">
      <c r="B4" s="6" t="s">
        <v>2</v>
      </c>
      <c r="C4" s="6"/>
      <c r="D4" s="6"/>
      <c r="E4" s="6"/>
      <c r="F4" s="6"/>
      <c r="G4" s="6"/>
      <c r="H4" s="6"/>
    </row>
    <row r="5" customFormat="false" ht="12.75" hidden="false" customHeight="false" outlineLevel="0" collapsed="false">
      <c r="B5" s="4" t="s">
        <v>3</v>
      </c>
      <c r="C5" s="4"/>
      <c r="D5" s="4"/>
      <c r="E5" s="4"/>
      <c r="F5" s="4"/>
      <c r="G5" s="4"/>
    </row>
    <row r="6" customFormat="false" ht="12.75" hidden="false" customHeight="false" outlineLevel="0" collapsed="false">
      <c r="B6" s="4"/>
      <c r="C6" s="4"/>
      <c r="D6" s="4"/>
      <c r="E6" s="2"/>
      <c r="F6" s="2"/>
      <c r="G6" s="2"/>
    </row>
    <row r="7" customFormat="false" ht="14.25" hidden="false" customHeight="false" outlineLevel="0" collapsed="false">
      <c r="B7" s="8" t="s">
        <v>4</v>
      </c>
      <c r="C7" s="8"/>
      <c r="D7" s="8"/>
      <c r="E7" s="8"/>
      <c r="F7" s="8"/>
      <c r="G7" s="8"/>
      <c r="H7" s="8"/>
      <c r="I7" s="8"/>
    </row>
    <row r="8" customFormat="false" ht="15.75" hidden="false" customHeight="false" outlineLevel="0" collapsed="false">
      <c r="B8" s="9" t="str">
        <f aca="false">'SAV.'!B8</f>
        <v> 2025 M. RUGSĖJO 30  D. </v>
      </c>
      <c r="C8" s="9"/>
      <c r="D8" s="9"/>
      <c r="E8" s="9"/>
      <c r="F8" s="9"/>
      <c r="G8" s="9"/>
      <c r="H8" s="9"/>
      <c r="I8" s="9"/>
    </row>
    <row r="9" customFormat="false" ht="14.25" hidden="false" customHeight="false" outlineLevel="0" collapsed="false">
      <c r="B9" s="98"/>
    </row>
    <row r="10" customFormat="false" ht="14.25" hidden="false" customHeight="false" outlineLevel="0" collapsed="false">
      <c r="B10" s="98"/>
      <c r="C10" s="2"/>
      <c r="D10" s="11" t="n">
        <f aca="false">SUM('SAV.'!D10)</f>
        <v>45975</v>
      </c>
      <c r="E10" s="11"/>
      <c r="F10" s="11"/>
      <c r="G10" s="2"/>
      <c r="H10" s="2"/>
      <c r="I10" s="2"/>
    </row>
    <row r="11" customFormat="false" ht="14.25" hidden="false" customHeight="false" outlineLevel="0" collapsed="false">
      <c r="B11" s="98"/>
      <c r="C11" s="2"/>
      <c r="D11" s="12" t="s">
        <v>6</v>
      </c>
      <c r="E11" s="12"/>
      <c r="F11" s="12"/>
      <c r="G11" s="2"/>
      <c r="H11" s="2"/>
      <c r="I11" s="2"/>
    </row>
    <row r="12" customFormat="false" ht="12.75" hidden="false" customHeight="false" outlineLevel="0" collapsed="false">
      <c r="E12" s="1" t="s">
        <v>7</v>
      </c>
      <c r="I12" s="13" t="s">
        <v>8</v>
      </c>
    </row>
    <row r="13" customFormat="false" ht="15" hidden="false" customHeight="false" outlineLevel="0" collapsed="false">
      <c r="B13" s="88"/>
      <c r="G13" s="15" t="s">
        <v>9</v>
      </c>
      <c r="H13" s="15"/>
      <c r="I13" s="16" t="n">
        <v>22</v>
      </c>
    </row>
    <row r="14" customFormat="false" ht="15" hidden="false" customHeight="false" outlineLevel="0" collapsed="false">
      <c r="B14" s="88"/>
      <c r="G14" s="15" t="s">
        <v>10</v>
      </c>
      <c r="H14" s="15"/>
      <c r="I14" s="17" t="n">
        <v>900</v>
      </c>
    </row>
    <row r="15" customFormat="false" ht="15" hidden="false" customHeight="false" outlineLevel="0" collapsed="false">
      <c r="B15" s="88"/>
      <c r="G15" s="15" t="s">
        <v>11</v>
      </c>
      <c r="H15" s="15"/>
      <c r="I15" s="17" t="n">
        <v>69</v>
      </c>
    </row>
    <row r="16" customFormat="false" ht="15" hidden="false" customHeight="false" outlineLevel="0" collapsed="false">
      <c r="B16" s="99" t="s">
        <v>12</v>
      </c>
      <c r="C16" s="19"/>
      <c r="D16" s="19"/>
      <c r="E16" s="19"/>
      <c r="F16" s="19"/>
      <c r="G16" s="19"/>
      <c r="H16" s="19"/>
      <c r="I16" s="19"/>
      <c r="T16" s="20" t="s">
        <v>13</v>
      </c>
      <c r="V16" s="21" t="s">
        <v>14</v>
      </c>
      <c r="W16" s="21"/>
    </row>
    <row r="17" customFormat="false" ht="24" hidden="false" customHeight="true" outlineLevel="0" collapsed="false">
      <c r="B17" s="100" t="s">
        <v>15</v>
      </c>
      <c r="C17" s="23" t="s">
        <v>16</v>
      </c>
      <c r="D17" s="24" t="s">
        <v>17</v>
      </c>
      <c r="E17" s="24"/>
      <c r="F17" s="24" t="s">
        <v>18</v>
      </c>
      <c r="G17" s="24"/>
      <c r="H17" s="24" t="s">
        <v>19</v>
      </c>
      <c r="I17" s="24"/>
      <c r="M17" s="26" t="s">
        <v>96</v>
      </c>
      <c r="N17" s="26"/>
      <c r="O17" s="26" t="s">
        <v>97</v>
      </c>
      <c r="P17" s="26"/>
      <c r="Q17" s="26"/>
      <c r="R17" s="26"/>
      <c r="S17" s="26"/>
      <c r="T17" s="33" t="n">
        <v>116302.79</v>
      </c>
      <c r="V17" s="26" t="s">
        <v>20</v>
      </c>
      <c r="W17" s="26"/>
      <c r="X17" s="26"/>
      <c r="Y17" s="26"/>
      <c r="Z17" s="26"/>
      <c r="AA17" s="33" t="n">
        <v>116302.79</v>
      </c>
    </row>
    <row r="18" customFormat="false" ht="12.75" hidden="false" customHeight="true" outlineLevel="0" collapsed="false">
      <c r="B18" s="100" t="n">
        <v>1</v>
      </c>
      <c r="C18" s="24" t="s">
        <v>98</v>
      </c>
      <c r="D18" s="24" t="s">
        <v>99</v>
      </c>
      <c r="E18" s="24"/>
      <c r="F18" s="27" t="s">
        <v>23</v>
      </c>
      <c r="G18" s="27"/>
      <c r="H18" s="71" t="n">
        <v>720.9</v>
      </c>
      <c r="I18" s="71"/>
      <c r="M18" s="101"/>
      <c r="N18" s="101"/>
      <c r="O18" s="101"/>
      <c r="P18" s="101"/>
      <c r="Q18" s="101"/>
      <c r="R18" s="101"/>
      <c r="S18" s="101"/>
      <c r="T18" s="33"/>
      <c r="V18" s="101"/>
      <c r="W18" s="101"/>
      <c r="X18" s="101"/>
      <c r="Y18" s="101"/>
      <c r="Z18" s="101"/>
      <c r="AA18" s="33"/>
    </row>
    <row r="19" customFormat="false" ht="12.75" hidden="false" customHeight="true" outlineLevel="0" collapsed="false">
      <c r="B19" s="100" t="n">
        <v>2</v>
      </c>
      <c r="C19" s="24"/>
      <c r="D19" s="24"/>
      <c r="E19" s="24"/>
      <c r="F19" s="27" t="s">
        <v>25</v>
      </c>
      <c r="G19" s="27"/>
      <c r="H19" s="24" t="n">
        <v>10.45</v>
      </c>
      <c r="I19" s="24"/>
      <c r="M19" s="101"/>
      <c r="N19" s="101"/>
      <c r="O19" s="101"/>
      <c r="P19" s="101"/>
      <c r="Q19" s="101"/>
      <c r="R19" s="101"/>
      <c r="S19" s="101"/>
      <c r="T19" s="33"/>
      <c r="V19" s="101"/>
      <c r="W19" s="101"/>
      <c r="X19" s="101"/>
      <c r="Y19" s="101"/>
      <c r="Z19" s="101"/>
      <c r="AA19" s="33"/>
    </row>
    <row r="20" customFormat="false" ht="12.75" hidden="false" customHeight="true" outlineLevel="0" collapsed="false">
      <c r="B20" s="100" t="n">
        <v>3</v>
      </c>
      <c r="C20" s="24" t="s">
        <v>100</v>
      </c>
      <c r="D20" s="24" t="s">
        <v>22</v>
      </c>
      <c r="E20" s="24"/>
      <c r="F20" s="27" t="s">
        <v>23</v>
      </c>
      <c r="G20" s="27"/>
      <c r="H20" s="28" t="n">
        <v>118870.16</v>
      </c>
      <c r="I20" s="28"/>
      <c r="L20" s="1" t="s">
        <v>24</v>
      </c>
      <c r="M20" s="30" t="n">
        <v>45657</v>
      </c>
      <c r="N20" s="1" t="n">
        <v>-8946.72</v>
      </c>
      <c r="P20" s="25"/>
      <c r="Q20" s="25"/>
      <c r="R20" s="25"/>
      <c r="S20" s="25"/>
      <c r="T20" s="25"/>
      <c r="W20" s="25"/>
      <c r="X20" s="25"/>
      <c r="Y20" s="25"/>
      <c r="Z20" s="25"/>
      <c r="AA20" s="25"/>
    </row>
    <row r="21" customFormat="false" ht="12.75" hidden="false" customHeight="true" outlineLevel="0" collapsed="false">
      <c r="B21" s="100" t="n">
        <v>4</v>
      </c>
      <c r="C21" s="24"/>
      <c r="D21" s="24"/>
      <c r="E21" s="24"/>
      <c r="F21" s="27" t="s">
        <v>25</v>
      </c>
      <c r="G21" s="27"/>
      <c r="H21" s="28" t="n">
        <v>1850.3</v>
      </c>
      <c r="I21" s="28"/>
      <c r="P21" s="25"/>
      <c r="Q21" s="25"/>
      <c r="R21" s="25"/>
      <c r="S21" s="25"/>
      <c r="T21" s="25"/>
      <c r="W21" s="25"/>
      <c r="X21" s="25"/>
      <c r="Y21" s="25"/>
      <c r="Z21" s="25"/>
      <c r="AA21" s="25"/>
    </row>
    <row r="22" customFormat="false" ht="25.5" hidden="false" customHeight="true" outlineLevel="0" collapsed="false">
      <c r="B22" s="100" t="n">
        <v>5</v>
      </c>
      <c r="C22" s="24"/>
      <c r="D22" s="24"/>
      <c r="E22" s="24"/>
      <c r="F22" s="27" t="s">
        <v>27</v>
      </c>
      <c r="G22" s="27"/>
      <c r="H22" s="28" t="n">
        <v>177862.05</v>
      </c>
      <c r="I22" s="28"/>
      <c r="J22" s="102" t="n">
        <f aca="false">H36-H22-H23</f>
        <v>127068.57</v>
      </c>
      <c r="K22" s="29"/>
      <c r="P22" s="25"/>
      <c r="Q22" s="32" t="n">
        <v>45747</v>
      </c>
      <c r="R22" s="25" t="s">
        <v>101</v>
      </c>
      <c r="S22" s="25"/>
      <c r="T22" s="33" t="n">
        <f aca="false">SUM(H36)</f>
        <v>307509.62</v>
      </c>
      <c r="W22" s="25"/>
      <c r="X22" s="32" t="n">
        <v>45747</v>
      </c>
      <c r="Y22" s="34" t="s">
        <v>102</v>
      </c>
      <c r="Z22" s="34"/>
      <c r="AA22" s="33" t="n">
        <f aca="false">SUM(H36)</f>
        <v>307509.62</v>
      </c>
    </row>
    <row r="23" customFormat="false" ht="30.75" hidden="false" customHeight="true" outlineLevel="0" collapsed="false">
      <c r="B23" s="100" t="n">
        <v>6</v>
      </c>
      <c r="C23" s="24"/>
      <c r="D23" s="24"/>
      <c r="E23" s="24"/>
      <c r="F23" s="27" t="s">
        <v>30</v>
      </c>
      <c r="G23" s="27"/>
      <c r="H23" s="28" t="n">
        <v>2579</v>
      </c>
      <c r="I23" s="28"/>
      <c r="J23" s="103"/>
      <c r="K23" s="29" t="n">
        <f aca="false">H24+H25+H26+H27+H29+H31+H28</f>
        <v>5914.51</v>
      </c>
      <c r="P23" s="25"/>
      <c r="Q23" s="25"/>
      <c r="R23" s="25"/>
      <c r="S23" s="25"/>
      <c r="T23" s="33"/>
      <c r="X23" s="25"/>
      <c r="Y23" s="34"/>
      <c r="Z23" s="34"/>
      <c r="AA23" s="33"/>
    </row>
    <row r="24" customFormat="false" ht="26.25" hidden="false" customHeight="true" outlineLevel="0" collapsed="false">
      <c r="B24" s="100" t="n">
        <v>7</v>
      </c>
      <c r="C24" s="24"/>
      <c r="D24" s="24"/>
      <c r="E24" s="24"/>
      <c r="F24" s="27" t="s">
        <v>65</v>
      </c>
      <c r="G24" s="27"/>
      <c r="H24" s="28" t="n">
        <v>300</v>
      </c>
      <c r="I24" s="28"/>
      <c r="N24" s="104"/>
      <c r="O24" s="104"/>
      <c r="P24" s="39" t="s">
        <v>103</v>
      </c>
      <c r="Q24" s="39"/>
      <c r="R24" s="39"/>
      <c r="S24" s="39"/>
      <c r="Y24" s="34"/>
      <c r="Z24" s="34"/>
      <c r="AA24" s="25"/>
    </row>
    <row r="25" customFormat="false" ht="15.75" hidden="false" customHeight="true" outlineLevel="0" collapsed="false">
      <c r="B25" s="100" t="n">
        <v>8</v>
      </c>
      <c r="C25" s="24"/>
      <c r="D25" s="24"/>
      <c r="E25" s="24"/>
      <c r="F25" s="27" t="s">
        <v>38</v>
      </c>
      <c r="G25" s="27"/>
      <c r="H25" s="28" t="n">
        <v>0</v>
      </c>
      <c r="I25" s="28"/>
      <c r="Q25" s="42"/>
      <c r="R25" s="42"/>
      <c r="S25" s="43"/>
      <c r="T25" s="44" t="n">
        <f aca="false">SUM(T17-T22-T23)</f>
        <v>-191206.83</v>
      </c>
      <c r="W25" s="40"/>
      <c r="X25" s="40"/>
      <c r="Y25" s="40"/>
      <c r="Z25" s="40"/>
      <c r="AA25" s="25"/>
    </row>
    <row r="26" customFormat="false" ht="21" hidden="false" customHeight="true" outlineLevel="0" collapsed="false">
      <c r="B26" s="100" t="n">
        <v>9</v>
      </c>
      <c r="C26" s="24"/>
      <c r="D26" s="24"/>
      <c r="E26" s="24"/>
      <c r="F26" s="27" t="s">
        <v>40</v>
      </c>
      <c r="G26" s="27"/>
      <c r="H26" s="28" t="n">
        <v>0</v>
      </c>
      <c r="I26" s="28"/>
      <c r="W26" s="39" t="s">
        <v>39</v>
      </c>
      <c r="X26" s="39"/>
      <c r="Y26" s="39"/>
      <c r="Z26" s="39"/>
    </row>
    <row r="27" customFormat="false" ht="16.5" hidden="false" customHeight="true" outlineLevel="0" collapsed="false">
      <c r="B27" s="100" t="n">
        <v>10</v>
      </c>
      <c r="C27" s="24"/>
      <c r="D27" s="24"/>
      <c r="E27" s="24"/>
      <c r="F27" s="27" t="s">
        <v>42</v>
      </c>
      <c r="G27" s="27"/>
      <c r="H27" s="28" t="n">
        <v>0</v>
      </c>
      <c r="I27" s="28"/>
      <c r="X27" s="42"/>
      <c r="Y27" s="42"/>
      <c r="Z27" s="43"/>
      <c r="AA27" s="44" t="n">
        <f aca="false">SUM(AA17-AA22-AA23)</f>
        <v>-191206.83</v>
      </c>
    </row>
    <row r="28" customFormat="false" ht="33" hidden="false" customHeight="true" outlineLevel="0" collapsed="false">
      <c r="B28" s="100" t="n">
        <v>11</v>
      </c>
      <c r="C28" s="24"/>
      <c r="D28" s="24"/>
      <c r="E28" s="24"/>
      <c r="F28" s="27" t="s">
        <v>45</v>
      </c>
      <c r="G28" s="27"/>
      <c r="H28" s="28" t="n">
        <v>3069.51</v>
      </c>
      <c r="I28" s="28"/>
      <c r="N28" s="105"/>
      <c r="S28" s="29"/>
      <c r="W28" s="1" t="s">
        <v>43</v>
      </c>
      <c r="X28" s="29" t="n">
        <f aca="false">SUM(AA27-T25)</f>
        <v>0</v>
      </c>
    </row>
    <row r="29" customFormat="false" ht="27.75" hidden="false" customHeight="true" outlineLevel="0" collapsed="false">
      <c r="B29" s="100" t="n">
        <v>12</v>
      </c>
      <c r="C29" s="24"/>
      <c r="D29" s="24"/>
      <c r="E29" s="24"/>
      <c r="F29" s="27" t="s">
        <v>46</v>
      </c>
      <c r="G29" s="27"/>
      <c r="H29" s="28" t="n">
        <v>60</v>
      </c>
      <c r="I29" s="28"/>
      <c r="Z29" s="1" t="s">
        <v>47</v>
      </c>
      <c r="AA29" s="1" t="n">
        <v>359789.72</v>
      </c>
    </row>
    <row r="30" customFormat="false" ht="23.25" hidden="false" customHeight="true" outlineLevel="0" collapsed="false">
      <c r="B30" s="106" t="n">
        <v>13</v>
      </c>
      <c r="C30" s="24"/>
      <c r="D30" s="24"/>
      <c r="E30" s="24"/>
      <c r="F30" s="27" t="s">
        <v>48</v>
      </c>
      <c r="G30" s="27"/>
      <c r="H30" s="28" t="n">
        <v>433.6</v>
      </c>
      <c r="I30" s="28"/>
      <c r="Z30" s="1" t="s">
        <v>50</v>
      </c>
      <c r="AA30" s="29" t="n">
        <v>366744.16</v>
      </c>
    </row>
    <row r="31" customFormat="false" ht="24.75" hidden="false" customHeight="true" outlineLevel="0" collapsed="false">
      <c r="B31" s="100" t="n">
        <v>14</v>
      </c>
      <c r="C31" s="24" t="s">
        <v>104</v>
      </c>
      <c r="D31" s="24" t="s">
        <v>105</v>
      </c>
      <c r="E31" s="24"/>
      <c r="F31" s="27" t="s">
        <v>106</v>
      </c>
      <c r="G31" s="27"/>
      <c r="H31" s="28" t="n">
        <v>2485</v>
      </c>
      <c r="I31" s="28"/>
      <c r="Y31" s="1" t="s">
        <v>53</v>
      </c>
      <c r="Z31" s="1" t="s">
        <v>54</v>
      </c>
      <c r="AA31" s="29" t="n">
        <f aca="false">SUM(AA29-AA30)</f>
        <v>-6954.44</v>
      </c>
    </row>
    <row r="32" customFormat="false" ht="12.75" hidden="false" customHeight="true" outlineLevel="0" collapsed="false">
      <c r="B32" s="100"/>
      <c r="C32" s="24"/>
      <c r="D32" s="24"/>
      <c r="E32" s="24"/>
      <c r="F32" s="27"/>
      <c r="G32" s="27"/>
      <c r="H32" s="28"/>
      <c r="I32" s="28"/>
    </row>
    <row r="33" customFormat="false" ht="30.75" hidden="false" customHeight="true" outlineLevel="0" collapsed="false">
      <c r="B33" s="107" t="n">
        <v>15</v>
      </c>
      <c r="C33" s="24"/>
      <c r="D33" s="24"/>
      <c r="E33" s="24"/>
      <c r="F33" s="74" t="s">
        <v>46</v>
      </c>
      <c r="G33" s="74"/>
      <c r="H33" s="28" t="n">
        <v>0</v>
      </c>
      <c r="I33" s="28"/>
    </row>
    <row r="34" customFormat="false" ht="12.75" hidden="false" customHeight="true" outlineLevel="0" collapsed="false">
      <c r="B34" s="107" t="n">
        <v>16</v>
      </c>
      <c r="C34" s="24"/>
      <c r="D34" s="24" t="s">
        <v>107</v>
      </c>
      <c r="E34" s="24"/>
      <c r="F34" s="27" t="s">
        <v>23</v>
      </c>
      <c r="G34" s="27"/>
      <c r="H34" s="28" t="n">
        <v>0</v>
      </c>
      <c r="I34" s="28"/>
      <c r="W34" s="57" t="s">
        <v>57</v>
      </c>
      <c r="X34" s="58" t="n">
        <f aca="false">SUM(AA27-AA31)</f>
        <v>-184252.39</v>
      </c>
      <c r="AA34" s="49"/>
    </row>
    <row r="35" customFormat="false" ht="12.75" hidden="false" customHeight="true" outlineLevel="0" collapsed="false">
      <c r="B35" s="107" t="n">
        <v>17</v>
      </c>
      <c r="C35" s="24"/>
      <c r="D35" s="24"/>
      <c r="E35" s="24"/>
      <c r="F35" s="27" t="s">
        <v>25</v>
      </c>
      <c r="G35" s="27"/>
      <c r="H35" s="28" t="n">
        <v>0</v>
      </c>
      <c r="I35" s="28"/>
    </row>
    <row r="36" customFormat="false" ht="15.75" hidden="false" customHeight="true" outlineLevel="0" collapsed="false">
      <c r="B36" s="59"/>
      <c r="C36" s="60" t="s">
        <v>59</v>
      </c>
      <c r="D36" s="61"/>
      <c r="E36" s="61"/>
      <c r="F36" s="61"/>
      <c r="G36" s="61"/>
      <c r="H36" s="62" t="n">
        <f aca="false">SUM(H20:H35)</f>
        <v>307509.62</v>
      </c>
      <c r="I36" s="62"/>
      <c r="L36" s="29" t="n">
        <f aca="false">'SAV.'!H36+'VALST.'!H36</f>
        <v>371838.68</v>
      </c>
    </row>
    <row r="37" customFormat="false" ht="15.75" hidden="false" customHeight="false" outlineLevel="0" collapsed="false">
      <c r="B37" s="108"/>
    </row>
    <row r="38" customFormat="false" ht="15" hidden="false" customHeight="false" outlineLevel="0" collapsed="false">
      <c r="B38" s="99" t="s">
        <v>61</v>
      </c>
      <c r="C38" s="19"/>
      <c r="D38" s="19"/>
      <c r="E38" s="19"/>
      <c r="F38" s="19"/>
      <c r="G38" s="19"/>
      <c r="H38" s="19"/>
      <c r="I38" s="19"/>
    </row>
    <row r="39" customFormat="false" ht="24" hidden="false" customHeight="true" outlineLevel="0" collapsed="false">
      <c r="B39" s="100" t="s">
        <v>15</v>
      </c>
      <c r="C39" s="23" t="s">
        <v>16</v>
      </c>
      <c r="D39" s="24" t="s">
        <v>17</v>
      </c>
      <c r="E39" s="24"/>
      <c r="F39" s="24" t="s">
        <v>18</v>
      </c>
      <c r="G39" s="24"/>
      <c r="H39" s="24" t="s">
        <v>19</v>
      </c>
      <c r="I39" s="24"/>
    </row>
    <row r="40" customFormat="false" ht="9.75" hidden="false" customHeight="true" outlineLevel="0" collapsed="false">
      <c r="B40" s="59"/>
      <c r="C40" s="64"/>
      <c r="D40" s="59"/>
      <c r="E40" s="59"/>
      <c r="F40" s="59"/>
      <c r="G40" s="59"/>
      <c r="H40" s="59"/>
      <c r="I40" s="59"/>
    </row>
    <row r="41" customFormat="false" ht="15.75" hidden="false" customHeight="true" outlineLevel="0" collapsed="false">
      <c r="B41" s="59"/>
      <c r="C41" s="60" t="s">
        <v>59</v>
      </c>
      <c r="D41" s="61"/>
      <c r="E41" s="61"/>
      <c r="F41" s="59"/>
      <c r="G41" s="59"/>
      <c r="H41" s="59"/>
      <c r="I41" s="59"/>
    </row>
    <row r="42" customFormat="false" ht="10.5" hidden="false" customHeight="true" outlineLevel="0" collapsed="false">
      <c r="B42" s="97"/>
    </row>
    <row r="43" customFormat="false" ht="15" hidden="false" customHeight="false" outlineLevel="0" collapsed="false">
      <c r="B43" s="99" t="s">
        <v>62</v>
      </c>
      <c r="C43" s="19"/>
      <c r="D43" s="19"/>
      <c r="E43" s="19"/>
      <c r="F43" s="19"/>
      <c r="G43" s="19"/>
      <c r="H43" s="19"/>
      <c r="I43" s="19"/>
    </row>
    <row r="44" customFormat="false" ht="24" hidden="false" customHeight="true" outlineLevel="0" collapsed="false">
      <c r="B44" s="100" t="s">
        <v>15</v>
      </c>
      <c r="C44" s="23" t="s">
        <v>16</v>
      </c>
      <c r="D44" s="24" t="s">
        <v>17</v>
      </c>
      <c r="E44" s="24"/>
      <c r="F44" s="24" t="s">
        <v>18</v>
      </c>
      <c r="G44" s="24"/>
      <c r="H44" s="24" t="s">
        <v>19</v>
      </c>
      <c r="I44" s="24"/>
    </row>
    <row r="45" customFormat="false" ht="12.75" hidden="false" customHeight="true" outlineLevel="0" collapsed="false">
      <c r="B45" s="100" t="n">
        <v>1</v>
      </c>
      <c r="C45" s="24" t="s">
        <v>96</v>
      </c>
      <c r="D45" s="24" t="s">
        <v>22</v>
      </c>
      <c r="E45" s="24"/>
      <c r="F45" s="27" t="s">
        <v>23</v>
      </c>
      <c r="G45" s="27"/>
      <c r="H45" s="28" t="n">
        <v>877795.25</v>
      </c>
      <c r="I45" s="28"/>
    </row>
    <row r="46" customFormat="false" ht="12.75" hidden="false" customHeight="true" outlineLevel="0" collapsed="false">
      <c r="B46" s="100" t="n">
        <v>2</v>
      </c>
      <c r="C46" s="24"/>
      <c r="D46" s="24"/>
      <c r="E46" s="24"/>
      <c r="F46" s="27" t="s">
        <v>25</v>
      </c>
      <c r="G46" s="27"/>
      <c r="H46" s="28" t="n">
        <v>12973.64</v>
      </c>
      <c r="I46" s="28"/>
    </row>
    <row r="47" customFormat="false" ht="24" hidden="false" customHeight="true" outlineLevel="0" collapsed="false">
      <c r="B47" s="100" t="n">
        <v>3</v>
      </c>
      <c r="C47" s="24"/>
      <c r="D47" s="24"/>
      <c r="E47" s="24"/>
      <c r="F47" s="27" t="s">
        <v>36</v>
      </c>
      <c r="G47" s="27"/>
      <c r="H47" s="28" t="n">
        <v>903.58</v>
      </c>
      <c r="I47" s="28"/>
    </row>
    <row r="48" customFormat="false" ht="26.25" hidden="true" customHeight="true" outlineLevel="0" collapsed="false">
      <c r="B48" s="100" t="n">
        <v>4</v>
      </c>
      <c r="C48" s="24"/>
      <c r="D48" s="24"/>
      <c r="E48" s="24"/>
      <c r="F48" s="27"/>
      <c r="G48" s="27"/>
      <c r="H48" s="28" t="n">
        <v>0</v>
      </c>
      <c r="I48" s="28"/>
    </row>
    <row r="49" customFormat="false" ht="16.5" hidden="false" customHeight="true" outlineLevel="0" collapsed="false">
      <c r="B49" s="100" t="n">
        <v>4</v>
      </c>
      <c r="C49" s="24"/>
      <c r="D49" s="24"/>
      <c r="E49" s="24"/>
      <c r="F49" s="27" t="s">
        <v>42</v>
      </c>
      <c r="G49" s="27"/>
      <c r="H49" s="28" t="n">
        <v>1630</v>
      </c>
      <c r="I49" s="28"/>
    </row>
    <row r="50" customFormat="false" ht="35.25" hidden="false" customHeight="true" outlineLevel="0" collapsed="false">
      <c r="B50" s="100" t="n">
        <v>5</v>
      </c>
      <c r="C50" s="24"/>
      <c r="D50" s="24"/>
      <c r="E50" s="24"/>
      <c r="F50" s="27" t="s">
        <v>45</v>
      </c>
      <c r="G50" s="27"/>
      <c r="H50" s="28" t="n">
        <v>4972.37</v>
      </c>
      <c r="I50" s="28"/>
    </row>
    <row r="51" customFormat="false" ht="26.25" hidden="false" customHeight="true" outlineLevel="0" collapsed="false">
      <c r="B51" s="100" t="n">
        <v>6</v>
      </c>
      <c r="C51" s="24"/>
      <c r="D51" s="24"/>
      <c r="E51" s="24"/>
      <c r="F51" s="27" t="s">
        <v>46</v>
      </c>
      <c r="G51" s="27"/>
      <c r="H51" s="28" t="n">
        <v>9770.27</v>
      </c>
      <c r="I51" s="28"/>
    </row>
    <row r="52" customFormat="false" ht="23.25" hidden="false" customHeight="true" outlineLevel="0" collapsed="false">
      <c r="B52" s="106" t="n">
        <v>7</v>
      </c>
      <c r="C52" s="24"/>
      <c r="D52" s="24"/>
      <c r="E52" s="24"/>
      <c r="F52" s="27" t="s">
        <v>73</v>
      </c>
      <c r="G52" s="27"/>
      <c r="H52" s="28" t="n">
        <v>1882.32</v>
      </c>
      <c r="I52" s="28"/>
    </row>
    <row r="53" customFormat="false" ht="23.25" hidden="false" customHeight="true" outlineLevel="0" collapsed="false">
      <c r="B53" s="106" t="n">
        <v>8</v>
      </c>
      <c r="C53" s="24"/>
      <c r="D53" s="24"/>
      <c r="E53" s="24"/>
      <c r="F53" s="27" t="s">
        <v>108</v>
      </c>
      <c r="G53" s="27"/>
      <c r="H53" s="28" t="n">
        <v>0</v>
      </c>
      <c r="I53" s="28"/>
    </row>
    <row r="54" customFormat="false" ht="23.25" hidden="false" customHeight="true" outlineLevel="0" collapsed="false">
      <c r="B54" s="106" t="n">
        <v>10</v>
      </c>
      <c r="C54" s="109"/>
      <c r="D54" s="110"/>
      <c r="E54" s="110"/>
      <c r="F54" s="27" t="s">
        <v>23</v>
      </c>
      <c r="G54" s="27"/>
      <c r="H54" s="28" t="n">
        <v>0</v>
      </c>
      <c r="I54" s="28"/>
    </row>
    <row r="55" customFormat="false" ht="23.25" hidden="false" customHeight="true" outlineLevel="0" collapsed="false">
      <c r="B55" s="106" t="n">
        <v>11</v>
      </c>
      <c r="C55" s="109"/>
      <c r="D55" s="110"/>
      <c r="E55" s="110"/>
      <c r="F55" s="27" t="s">
        <v>36</v>
      </c>
      <c r="G55" s="27"/>
      <c r="H55" s="28" t="n">
        <v>0</v>
      </c>
      <c r="I55" s="28"/>
    </row>
    <row r="56" customFormat="false" ht="23.25" hidden="false" customHeight="true" outlineLevel="0" collapsed="false">
      <c r="B56" s="106" t="n">
        <v>13</v>
      </c>
      <c r="C56" s="109"/>
      <c r="D56" s="110"/>
      <c r="E56" s="110"/>
      <c r="F56" s="27" t="s">
        <v>73</v>
      </c>
      <c r="G56" s="27"/>
      <c r="H56" s="28" t="n">
        <v>0</v>
      </c>
      <c r="I56" s="28"/>
    </row>
    <row r="57" customFormat="false" ht="24.75" hidden="false" customHeight="true" outlineLevel="0" collapsed="false">
      <c r="B57" s="111" t="n">
        <v>14</v>
      </c>
      <c r="C57" s="24" t="s">
        <v>104</v>
      </c>
      <c r="D57" s="24" t="s">
        <v>105</v>
      </c>
      <c r="E57" s="24"/>
      <c r="F57" s="112" t="s">
        <v>109</v>
      </c>
      <c r="G57" s="112"/>
      <c r="H57" s="28" t="n">
        <v>11399.5</v>
      </c>
      <c r="I57" s="28"/>
    </row>
    <row r="58" customFormat="false" ht="21" hidden="false" customHeight="true" outlineLevel="0" collapsed="false">
      <c r="B58" s="111"/>
      <c r="C58" s="24"/>
      <c r="D58" s="24"/>
      <c r="E58" s="24"/>
      <c r="F58" s="69" t="s">
        <v>46</v>
      </c>
      <c r="G58" s="69"/>
      <c r="H58" s="28" t="n">
        <v>398.39</v>
      </c>
      <c r="I58" s="28"/>
    </row>
    <row r="59" customFormat="false" ht="24.75" hidden="false" customHeight="true" outlineLevel="0" collapsed="false">
      <c r="B59" s="107" t="n">
        <v>15</v>
      </c>
      <c r="C59" s="24" t="s">
        <v>110</v>
      </c>
      <c r="D59" s="24" t="s">
        <v>111</v>
      </c>
      <c r="E59" s="24"/>
      <c r="F59" s="27" t="s">
        <v>23</v>
      </c>
      <c r="G59" s="27"/>
      <c r="H59" s="28" t="n">
        <v>7703.51</v>
      </c>
      <c r="I59" s="28"/>
    </row>
    <row r="60" customFormat="false" ht="24.75" hidden="false" customHeight="true" outlineLevel="0" collapsed="false">
      <c r="B60" s="107"/>
      <c r="C60" s="24"/>
      <c r="D60" s="24"/>
      <c r="E60" s="24"/>
      <c r="F60" s="27" t="s">
        <v>25</v>
      </c>
      <c r="G60" s="27"/>
      <c r="H60" s="28" t="n">
        <v>111.69</v>
      </c>
      <c r="I60" s="28"/>
    </row>
    <row r="61" customFormat="false" ht="21.75" hidden="false" customHeight="true" outlineLevel="0" collapsed="false">
      <c r="B61" s="107" t="n">
        <v>16</v>
      </c>
      <c r="C61" s="24"/>
      <c r="D61" s="24"/>
      <c r="E61" s="24"/>
      <c r="F61" s="27" t="s">
        <v>36</v>
      </c>
      <c r="G61" s="27"/>
      <c r="H61" s="28" t="n">
        <v>0</v>
      </c>
      <c r="I61" s="28"/>
    </row>
    <row r="62" customFormat="false" ht="24.75" hidden="false" customHeight="true" outlineLevel="0" collapsed="false">
      <c r="B62" s="107" t="n">
        <v>17</v>
      </c>
      <c r="C62" s="24"/>
      <c r="D62" s="24"/>
      <c r="E62" s="24"/>
      <c r="F62" s="27" t="s">
        <v>46</v>
      </c>
      <c r="G62" s="27"/>
      <c r="H62" s="28" t="n">
        <v>0</v>
      </c>
      <c r="I62" s="28"/>
    </row>
    <row r="63" customFormat="false" ht="21.75" hidden="true" customHeight="true" outlineLevel="0" collapsed="false">
      <c r="B63" s="107" t="n">
        <v>18</v>
      </c>
      <c r="C63" s="24"/>
      <c r="D63" s="24"/>
      <c r="E63" s="24"/>
      <c r="F63" s="27"/>
      <c r="G63" s="27"/>
      <c r="H63" s="28"/>
      <c r="I63" s="28"/>
    </row>
    <row r="64" customFormat="false" ht="15.75" hidden="false" customHeight="true" outlineLevel="0" collapsed="false">
      <c r="B64" s="59"/>
      <c r="C64" s="60" t="s">
        <v>59</v>
      </c>
      <c r="D64" s="61"/>
      <c r="E64" s="61"/>
      <c r="F64" s="61"/>
      <c r="G64" s="61"/>
      <c r="H64" s="62" t="n">
        <f aca="false">SUM(H45:H63)</f>
        <v>929540.52</v>
      </c>
      <c r="I64" s="62"/>
    </row>
    <row r="65" customFormat="false" ht="15" hidden="false" customHeight="true" outlineLevel="0" collapsed="false">
      <c r="B65" s="99" t="s">
        <v>78</v>
      </c>
      <c r="C65" s="19"/>
      <c r="D65" s="19"/>
      <c r="E65" s="19"/>
      <c r="F65" s="19"/>
      <c r="G65" s="19"/>
      <c r="H65" s="19"/>
      <c r="I65" s="19"/>
    </row>
    <row r="66" customFormat="false" ht="24" hidden="false" customHeight="true" outlineLevel="0" collapsed="false">
      <c r="B66" s="100" t="s">
        <v>15</v>
      </c>
      <c r="C66" s="23" t="s">
        <v>16</v>
      </c>
      <c r="D66" s="24" t="s">
        <v>17</v>
      </c>
      <c r="E66" s="24"/>
      <c r="F66" s="24" t="s">
        <v>18</v>
      </c>
      <c r="G66" s="24"/>
      <c r="H66" s="71" t="s">
        <v>19</v>
      </c>
      <c r="I66" s="71"/>
    </row>
    <row r="67" customFormat="false" ht="12.75" hidden="false" customHeight="true" outlineLevel="0" collapsed="false">
      <c r="B67" s="100"/>
      <c r="C67" s="23"/>
      <c r="D67" s="72"/>
      <c r="E67" s="73"/>
      <c r="F67" s="74"/>
      <c r="G67" s="74"/>
      <c r="H67" s="75"/>
      <c r="I67" s="76"/>
    </row>
    <row r="68" customFormat="false" ht="15.75" hidden="false" customHeight="false" outlineLevel="0" collapsed="false">
      <c r="B68" s="59"/>
      <c r="C68" s="60" t="s">
        <v>59</v>
      </c>
      <c r="D68" s="61"/>
      <c r="E68" s="61"/>
      <c r="F68" s="59"/>
      <c r="G68" s="59"/>
      <c r="H68" s="77" t="n">
        <f aca="false">SUM(H67:H67)</f>
        <v>0</v>
      </c>
      <c r="I68" s="77"/>
    </row>
    <row r="69" customFormat="false" ht="9" hidden="false" customHeight="true" outlineLevel="0" collapsed="false">
      <c r="B69" s="97"/>
      <c r="C69" s="113"/>
      <c r="D69" s="94"/>
    </row>
    <row r="70" customFormat="false" ht="16.5" hidden="false" customHeight="true" outlineLevel="0" collapsed="false">
      <c r="B70" s="114" t="s">
        <v>79</v>
      </c>
      <c r="C70" s="114"/>
      <c r="D70" s="114"/>
      <c r="E70" s="114"/>
      <c r="F70" s="114"/>
      <c r="G70" s="114"/>
      <c r="H70" s="114"/>
      <c r="I70" s="114"/>
    </row>
    <row r="71" customFormat="false" ht="24" hidden="false" customHeight="true" outlineLevel="0" collapsed="false">
      <c r="B71" s="100" t="s">
        <v>15</v>
      </c>
      <c r="C71" s="24" t="s">
        <v>16</v>
      </c>
      <c r="D71" s="24" t="s">
        <v>17</v>
      </c>
      <c r="E71" s="24"/>
      <c r="F71" s="24" t="s">
        <v>18</v>
      </c>
      <c r="G71" s="24"/>
      <c r="H71" s="24" t="s">
        <v>19</v>
      </c>
      <c r="I71" s="24"/>
    </row>
    <row r="72" s="79" customFormat="true" ht="24.75" hidden="false" customHeight="true" outlineLevel="0" collapsed="false">
      <c r="B72" s="80"/>
      <c r="C72" s="80"/>
      <c r="D72" s="80"/>
      <c r="E72" s="80"/>
      <c r="F72" s="80"/>
      <c r="G72" s="80"/>
      <c r="H72" s="77"/>
      <c r="I72" s="77"/>
      <c r="W72" s="1"/>
      <c r="X72" s="1"/>
      <c r="Y72" s="1"/>
      <c r="Z72" s="1"/>
      <c r="AA72" s="1"/>
    </row>
    <row r="73" customFormat="false" ht="16.5" hidden="false" customHeight="true" outlineLevel="0" collapsed="false">
      <c r="B73" s="59"/>
      <c r="C73" s="61" t="s">
        <v>59</v>
      </c>
      <c r="D73" s="61"/>
      <c r="E73" s="61"/>
      <c r="F73" s="59"/>
      <c r="G73" s="59"/>
      <c r="H73" s="59"/>
      <c r="I73" s="59"/>
      <c r="W73" s="79"/>
      <c r="X73" s="79"/>
      <c r="Y73" s="79"/>
      <c r="Z73" s="79"/>
      <c r="AA73" s="79"/>
    </row>
    <row r="74" customFormat="false" ht="42.75" hidden="false" customHeight="true" outlineLevel="0" collapsed="false">
      <c r="B74" s="82" t="s">
        <v>80</v>
      </c>
      <c r="C74" s="82"/>
      <c r="D74" s="82"/>
      <c r="E74" s="82"/>
      <c r="F74" s="82"/>
      <c r="G74" s="82"/>
      <c r="H74" s="82"/>
      <c r="I74" s="82"/>
    </row>
    <row r="75" customFormat="false" ht="15" hidden="false" customHeight="true" outlineLevel="0" collapsed="false">
      <c r="B75" s="83" t="s">
        <v>81</v>
      </c>
      <c r="C75" s="83"/>
      <c r="D75" s="83"/>
      <c r="E75" s="83"/>
      <c r="F75" s="83"/>
      <c r="G75" s="83"/>
      <c r="H75" s="83"/>
      <c r="I75" s="83"/>
    </row>
    <row r="76" customFormat="false" ht="12.75" hidden="false" customHeight="true" outlineLevel="0" collapsed="false">
      <c r="B76" s="83" t="s">
        <v>82</v>
      </c>
      <c r="C76" s="83"/>
      <c r="D76" s="83"/>
      <c r="E76" s="83"/>
      <c r="F76" s="83"/>
      <c r="G76" s="83"/>
      <c r="H76" s="83"/>
      <c r="I76" s="83"/>
    </row>
    <row r="77" customFormat="false" ht="12.75" hidden="false" customHeight="true" outlineLevel="0" collapsed="false">
      <c r="B77" s="83" t="s">
        <v>83</v>
      </c>
      <c r="C77" s="83"/>
      <c r="D77" s="83"/>
      <c r="E77" s="83"/>
      <c r="F77" s="83"/>
      <c r="G77" s="83"/>
      <c r="H77" s="83"/>
      <c r="I77" s="83"/>
    </row>
    <row r="78" customFormat="false" ht="28.5" hidden="false" customHeight="true" outlineLevel="0" collapsed="false">
      <c r="B78" s="84" t="s">
        <v>84</v>
      </c>
      <c r="C78" s="84"/>
      <c r="D78" s="84"/>
      <c r="E78" s="84"/>
      <c r="F78" s="84"/>
      <c r="G78" s="84"/>
      <c r="H78" s="84"/>
      <c r="I78" s="84"/>
    </row>
    <row r="79" customFormat="false" ht="13.5" hidden="false" customHeight="true" outlineLevel="0" collapsed="false">
      <c r="B79" s="115"/>
      <c r="C79" s="2"/>
      <c r="D79" s="2"/>
      <c r="E79" s="2"/>
      <c r="F79" s="2"/>
      <c r="G79" s="2"/>
      <c r="H79" s="2"/>
      <c r="I79" s="2"/>
    </row>
    <row r="80" customFormat="false" ht="14.25" hidden="false" customHeight="true" outlineLevel="0" collapsed="false">
      <c r="B80" s="86" t="s">
        <v>85</v>
      </c>
      <c r="C80" s="86"/>
      <c r="D80" s="86"/>
      <c r="E80" s="86"/>
      <c r="F80" s="86"/>
      <c r="G80" s="86"/>
      <c r="H80" s="86"/>
      <c r="I80" s="86"/>
    </row>
    <row r="81" customFormat="false" ht="12.75" hidden="false" customHeight="true" outlineLevel="0" collapsed="false">
      <c r="B81" s="87" t="s">
        <v>86</v>
      </c>
      <c r="C81" s="87"/>
      <c r="D81" s="87"/>
      <c r="E81" s="87"/>
      <c r="F81" s="87"/>
      <c r="G81" s="87"/>
      <c r="H81" s="87"/>
      <c r="I81" s="87"/>
    </row>
    <row r="82" customFormat="false" ht="15" hidden="false" customHeight="false" outlineLevel="0" collapsed="false">
      <c r="B82" s="1" t="s">
        <v>87</v>
      </c>
      <c r="G82" s="88"/>
      <c r="H82" s="88"/>
      <c r="K82" s="88"/>
    </row>
    <row r="83" customFormat="false" ht="33" hidden="false" customHeight="true" outlineLevel="0" collapsed="false">
      <c r="B83" s="89" t="s">
        <v>88</v>
      </c>
      <c r="C83" s="89"/>
      <c r="D83" s="89"/>
      <c r="E83" s="90"/>
      <c r="G83" s="88"/>
      <c r="H83" s="91" t="s">
        <v>89</v>
      </c>
      <c r="I83" s="91"/>
    </row>
    <row r="84" customFormat="false" ht="12.75" hidden="false" customHeight="true" outlineLevel="0" collapsed="false">
      <c r="B84" s="116" t="s">
        <v>90</v>
      </c>
      <c r="C84" s="116"/>
      <c r="D84" s="116"/>
      <c r="F84" s="93" t="s">
        <v>91</v>
      </c>
      <c r="G84" s="4"/>
      <c r="H84" s="93" t="s">
        <v>92</v>
      </c>
      <c r="I84" s="93"/>
    </row>
    <row r="85" customFormat="false" ht="21" hidden="false" customHeight="true" outlineLevel="0" collapsed="false">
      <c r="B85" s="91" t="s">
        <v>93</v>
      </c>
      <c r="C85" s="91"/>
      <c r="D85" s="91"/>
      <c r="E85" s="88"/>
      <c r="F85" s="90"/>
      <c r="G85" s="90"/>
      <c r="H85" s="117" t="s">
        <v>94</v>
      </c>
      <c r="I85" s="117"/>
      <c r="J85" s="94"/>
    </row>
    <row r="86" customFormat="false" ht="12.75" hidden="false" customHeight="true" outlineLevel="0" collapsed="false">
      <c r="B86" s="118" t="s">
        <v>95</v>
      </c>
      <c r="C86" s="118"/>
      <c r="D86" s="118"/>
      <c r="F86" s="93" t="s">
        <v>91</v>
      </c>
      <c r="H86" s="93" t="s">
        <v>92</v>
      </c>
      <c r="I86" s="93"/>
      <c r="J86" s="4"/>
    </row>
  </sheetData>
  <mergeCells count="162">
    <mergeCell ref="B1:H1"/>
    <mergeCell ref="B2:G2"/>
    <mergeCell ref="B4:H4"/>
    <mergeCell ref="B5:G5"/>
    <mergeCell ref="B7:I7"/>
    <mergeCell ref="B8:I8"/>
    <mergeCell ref="D10:F10"/>
    <mergeCell ref="D11:F11"/>
    <mergeCell ref="G13:H13"/>
    <mergeCell ref="G14:H14"/>
    <mergeCell ref="G15:H15"/>
    <mergeCell ref="V16:W16"/>
    <mergeCell ref="D17:E17"/>
    <mergeCell ref="F17:G17"/>
    <mergeCell ref="H17:I17"/>
    <mergeCell ref="M17:N17"/>
    <mergeCell ref="O17:S17"/>
    <mergeCell ref="V17:Z17"/>
    <mergeCell ref="C18:C19"/>
    <mergeCell ref="D18:E19"/>
    <mergeCell ref="F18:G18"/>
    <mergeCell ref="H18:I18"/>
    <mergeCell ref="F19:G19"/>
    <mergeCell ref="H19:I19"/>
    <mergeCell ref="C20:C30"/>
    <mergeCell ref="D20:E30"/>
    <mergeCell ref="F20:G20"/>
    <mergeCell ref="H20:I20"/>
    <mergeCell ref="F21:G21"/>
    <mergeCell ref="H21:I21"/>
    <mergeCell ref="F22:G22"/>
    <mergeCell ref="H22:I22"/>
    <mergeCell ref="Y22:Z22"/>
    <mergeCell ref="F23:G23"/>
    <mergeCell ref="H23:I23"/>
    <mergeCell ref="Y23:Z23"/>
    <mergeCell ref="F24:G24"/>
    <mergeCell ref="H24:I24"/>
    <mergeCell ref="P24:S24"/>
    <mergeCell ref="Y24:Z24"/>
    <mergeCell ref="F25:G25"/>
    <mergeCell ref="H25:I25"/>
    <mergeCell ref="W25:Z25"/>
    <mergeCell ref="F26:G26"/>
    <mergeCell ref="H26:I26"/>
    <mergeCell ref="W26:Z26"/>
    <mergeCell ref="F27:G27"/>
    <mergeCell ref="H27:I27"/>
    <mergeCell ref="F28:G28"/>
    <mergeCell ref="H28:I28"/>
    <mergeCell ref="F29:G29"/>
    <mergeCell ref="H29:I29"/>
    <mergeCell ref="F30:G30"/>
    <mergeCell ref="H30:I30"/>
    <mergeCell ref="B31:B32"/>
    <mergeCell ref="C31:C35"/>
    <mergeCell ref="D31:E33"/>
    <mergeCell ref="F31:G32"/>
    <mergeCell ref="H31:I32"/>
    <mergeCell ref="F33:G33"/>
    <mergeCell ref="H33:I33"/>
    <mergeCell ref="D34:E35"/>
    <mergeCell ref="F34:G34"/>
    <mergeCell ref="H34:I34"/>
    <mergeCell ref="F35:G35"/>
    <mergeCell ref="H35:I35"/>
    <mergeCell ref="D36:E36"/>
    <mergeCell ref="F36:G36"/>
    <mergeCell ref="H36:I36"/>
    <mergeCell ref="D39:E39"/>
    <mergeCell ref="F39:G39"/>
    <mergeCell ref="H39:I39"/>
    <mergeCell ref="D40:E40"/>
    <mergeCell ref="F40:G40"/>
    <mergeCell ref="H40:I40"/>
    <mergeCell ref="D41:E41"/>
    <mergeCell ref="F41:G41"/>
    <mergeCell ref="H41:I41"/>
    <mergeCell ref="D44:E44"/>
    <mergeCell ref="F44:G44"/>
    <mergeCell ref="H44:I44"/>
    <mergeCell ref="C45:C53"/>
    <mergeCell ref="D45:E53"/>
    <mergeCell ref="F45:G45"/>
    <mergeCell ref="H45:I45"/>
    <mergeCell ref="F46:G46"/>
    <mergeCell ref="H46:I46"/>
    <mergeCell ref="F47:G47"/>
    <mergeCell ref="H47:I47"/>
    <mergeCell ref="F48:G48"/>
    <mergeCell ref="H48:I48"/>
    <mergeCell ref="F49:G49"/>
    <mergeCell ref="H49:I49"/>
    <mergeCell ref="F50:G50"/>
    <mergeCell ref="H50:I50"/>
    <mergeCell ref="F51:G51"/>
    <mergeCell ref="H51:I51"/>
    <mergeCell ref="F52:G52"/>
    <mergeCell ref="H52:I52"/>
    <mergeCell ref="F53:G53"/>
    <mergeCell ref="H53:I53"/>
    <mergeCell ref="C54:C56"/>
    <mergeCell ref="D54:E56"/>
    <mergeCell ref="F54:G54"/>
    <mergeCell ref="H54:I54"/>
    <mergeCell ref="F55:G55"/>
    <mergeCell ref="H55:I55"/>
    <mergeCell ref="F56:G56"/>
    <mergeCell ref="H56:I56"/>
    <mergeCell ref="B57:B58"/>
    <mergeCell ref="C57:C58"/>
    <mergeCell ref="D57:E58"/>
    <mergeCell ref="F57:G57"/>
    <mergeCell ref="H57:I57"/>
    <mergeCell ref="F58:G58"/>
    <mergeCell ref="H58:I58"/>
    <mergeCell ref="C59:C63"/>
    <mergeCell ref="D59:E63"/>
    <mergeCell ref="F59:G59"/>
    <mergeCell ref="H59:I59"/>
    <mergeCell ref="F60:G60"/>
    <mergeCell ref="H60:I60"/>
    <mergeCell ref="F61:G61"/>
    <mergeCell ref="H61:I61"/>
    <mergeCell ref="F62:G62"/>
    <mergeCell ref="H62:I62"/>
    <mergeCell ref="F63:G63"/>
    <mergeCell ref="H63:I63"/>
    <mergeCell ref="D64:E64"/>
    <mergeCell ref="F64:G64"/>
    <mergeCell ref="H64:I64"/>
    <mergeCell ref="D66:E66"/>
    <mergeCell ref="F66:G66"/>
    <mergeCell ref="H66:I66"/>
    <mergeCell ref="F67:G67"/>
    <mergeCell ref="D68:E68"/>
    <mergeCell ref="F68:G68"/>
    <mergeCell ref="H68:I68"/>
    <mergeCell ref="B70:I70"/>
    <mergeCell ref="D71:E71"/>
    <mergeCell ref="F71:G71"/>
    <mergeCell ref="H71:I71"/>
    <mergeCell ref="D72:E72"/>
    <mergeCell ref="F72:G72"/>
    <mergeCell ref="H72:I72"/>
    <mergeCell ref="D73:E73"/>
    <mergeCell ref="F73:G73"/>
    <mergeCell ref="H73:I73"/>
    <mergeCell ref="B74:I74"/>
    <mergeCell ref="B75:I75"/>
    <mergeCell ref="B76:I76"/>
    <mergeCell ref="B77:I77"/>
    <mergeCell ref="B78:I78"/>
    <mergeCell ref="B80:I80"/>
    <mergeCell ref="B81:I81"/>
    <mergeCell ref="B83:D83"/>
    <mergeCell ref="B84:D84"/>
    <mergeCell ref="H84:I84"/>
    <mergeCell ref="B85:D85"/>
    <mergeCell ref="H85:I85"/>
    <mergeCell ref="B86:D86"/>
    <mergeCell ref="H86:I86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9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2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T89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D10" activeCellId="0" sqref="D10:F10"/>
    </sheetView>
  </sheetViews>
  <sheetFormatPr defaultColWidth="9.13671875" defaultRowHeight="12.75" zeroHeight="false" outlineLevelRow="0" outlineLevelCol="0"/>
  <cols>
    <col collapsed="false" customWidth="false" hidden="false" outlineLevel="0" max="1" min="1" style="1" width="9.13"/>
    <col collapsed="false" customWidth="true" hidden="false" outlineLevel="0" max="2" min="2" style="1" width="3.98"/>
    <col collapsed="false" customWidth="true" hidden="false" outlineLevel="0" max="3" min="3" style="1" width="18.83"/>
    <col collapsed="false" customWidth="true" hidden="false" outlineLevel="0" max="4" min="4" style="1" width="15.12"/>
    <col collapsed="false" customWidth="true" hidden="false" outlineLevel="0" max="5" min="5" style="1" width="4.56"/>
    <col collapsed="false" customWidth="true" hidden="false" outlineLevel="0" max="6" min="6" style="1" width="13.55"/>
    <col collapsed="false" customWidth="true" hidden="false" outlineLevel="0" max="7" min="7" style="1" width="11.84"/>
    <col collapsed="false" customWidth="true" hidden="false" outlineLevel="0" max="8" min="8" style="1" width="12.98"/>
    <col collapsed="false" customWidth="true" hidden="false" outlineLevel="0" max="9" min="9" style="1" width="6.98"/>
    <col collapsed="false" customWidth="false" hidden="false" outlineLevel="0" max="257" min="10" style="1" width="9.13"/>
  </cols>
  <sheetData>
    <row r="1" customFormat="false" ht="12.75" hidden="false" customHeight="false" outlineLevel="0" collapsed="false">
      <c r="B1" s="3" t="s">
        <v>0</v>
      </c>
      <c r="C1" s="3"/>
      <c r="D1" s="3"/>
      <c r="E1" s="3"/>
      <c r="F1" s="3"/>
      <c r="G1" s="3"/>
      <c r="H1" s="3"/>
    </row>
    <row r="2" customFormat="false" ht="12.75" hidden="false" customHeight="false" outlineLevel="0" collapsed="false">
      <c r="B2" s="4" t="s">
        <v>1</v>
      </c>
      <c r="C2" s="4"/>
      <c r="D2" s="4"/>
      <c r="E2" s="4"/>
      <c r="F2" s="4"/>
      <c r="G2" s="4"/>
      <c r="H2" s="2"/>
    </row>
    <row r="3" customFormat="false" ht="15.75" hidden="false" customHeight="false" outlineLevel="0" collapsed="false">
      <c r="B3" s="97"/>
    </row>
    <row r="4" customFormat="false" ht="27" hidden="false" customHeight="true" outlineLevel="0" collapsed="false">
      <c r="B4" s="119"/>
      <c r="C4" s="120" t="s">
        <v>112</v>
      </c>
      <c r="D4" s="120"/>
      <c r="E4" s="120"/>
      <c r="F4" s="120"/>
      <c r="G4" s="120"/>
      <c r="H4" s="120"/>
    </row>
    <row r="5" customFormat="false" ht="12.75" hidden="false" customHeight="false" outlineLevel="0" collapsed="false">
      <c r="B5" s="4" t="s">
        <v>3</v>
      </c>
      <c r="C5" s="4"/>
      <c r="D5" s="4"/>
      <c r="E5" s="4"/>
      <c r="F5" s="4"/>
      <c r="G5" s="4"/>
    </row>
    <row r="6" customFormat="false" ht="12.75" hidden="false" customHeight="false" outlineLevel="0" collapsed="false">
      <c r="B6" s="4"/>
      <c r="C6" s="4"/>
      <c r="D6" s="4"/>
      <c r="E6" s="2"/>
      <c r="F6" s="2"/>
      <c r="G6" s="2"/>
    </row>
    <row r="7" customFormat="false" ht="14.25" hidden="false" customHeight="false" outlineLevel="0" collapsed="false">
      <c r="B7" s="8" t="s">
        <v>4</v>
      </c>
      <c r="C7" s="8"/>
      <c r="D7" s="8"/>
      <c r="E7" s="8"/>
      <c r="F7" s="8"/>
      <c r="G7" s="8"/>
      <c r="H7" s="8"/>
      <c r="I7" s="8"/>
    </row>
    <row r="8" customFormat="false" ht="15.75" hidden="false" customHeight="false" outlineLevel="0" collapsed="false">
      <c r="B8" s="9" t="str">
        <f aca="false">'VALST.'!B8</f>
        <v> 2025 M. RUGSĖJO 30  D. </v>
      </c>
      <c r="C8" s="9"/>
      <c r="D8" s="9"/>
      <c r="E8" s="9"/>
      <c r="F8" s="9"/>
      <c r="G8" s="9"/>
      <c r="H8" s="9"/>
      <c r="I8" s="9"/>
    </row>
    <row r="9" customFormat="false" ht="14.25" hidden="false" customHeight="false" outlineLevel="0" collapsed="false">
      <c r="B9" s="98"/>
    </row>
    <row r="10" customFormat="false" ht="14.25" hidden="false" customHeight="false" outlineLevel="0" collapsed="false">
      <c r="B10" s="98"/>
      <c r="C10" s="2"/>
      <c r="D10" s="11" t="n">
        <f aca="false">SUM('VALST.'!D10)</f>
        <v>45975</v>
      </c>
      <c r="E10" s="11"/>
      <c r="F10" s="11"/>
      <c r="G10" s="2"/>
      <c r="H10" s="2"/>
      <c r="I10" s="2"/>
    </row>
    <row r="11" customFormat="false" ht="14.25" hidden="false" customHeight="false" outlineLevel="0" collapsed="false">
      <c r="B11" s="98"/>
      <c r="C11" s="2"/>
      <c r="D11" s="12" t="s">
        <v>6</v>
      </c>
      <c r="E11" s="12"/>
      <c r="F11" s="12"/>
      <c r="G11" s="2"/>
      <c r="H11" s="2"/>
      <c r="I11" s="2"/>
    </row>
    <row r="12" customFormat="false" ht="12.75" hidden="false" customHeight="false" outlineLevel="0" collapsed="false">
      <c r="E12" s="1" t="s">
        <v>7</v>
      </c>
      <c r="I12" s="13" t="s">
        <v>8</v>
      </c>
    </row>
    <row r="13" customFormat="false" ht="15" hidden="false" customHeight="false" outlineLevel="0" collapsed="false">
      <c r="B13" s="88"/>
      <c r="G13" s="15" t="s">
        <v>9</v>
      </c>
      <c r="H13" s="15"/>
      <c r="I13" s="16" t="n">
        <v>22</v>
      </c>
    </row>
    <row r="14" customFormat="false" ht="15" hidden="false" customHeight="false" outlineLevel="0" collapsed="false">
      <c r="B14" s="88"/>
      <c r="G14" s="15" t="s">
        <v>10</v>
      </c>
      <c r="H14" s="15"/>
      <c r="I14" s="17" t="n">
        <v>900</v>
      </c>
    </row>
    <row r="15" customFormat="false" ht="15" hidden="false" customHeight="false" outlineLevel="0" collapsed="false">
      <c r="B15" s="88"/>
      <c r="G15" s="15" t="s">
        <v>11</v>
      </c>
      <c r="H15" s="15"/>
      <c r="I15" s="17" t="n">
        <v>69</v>
      </c>
    </row>
    <row r="16" customFormat="false" ht="15" hidden="false" customHeight="false" outlineLevel="0" collapsed="false">
      <c r="B16" s="99" t="s">
        <v>12</v>
      </c>
      <c r="C16" s="19"/>
      <c r="D16" s="19"/>
      <c r="E16" s="19"/>
      <c r="F16" s="19"/>
      <c r="G16" s="19"/>
      <c r="H16" s="19" t="s">
        <v>113</v>
      </c>
      <c r="I16" s="19"/>
    </row>
    <row r="17" customFormat="false" ht="24" hidden="false" customHeight="true" outlineLevel="0" collapsed="false">
      <c r="B17" s="100" t="s">
        <v>15</v>
      </c>
      <c r="C17" s="23" t="s">
        <v>16</v>
      </c>
      <c r="D17" s="24" t="s">
        <v>17</v>
      </c>
      <c r="E17" s="24"/>
      <c r="F17" s="24" t="s">
        <v>18</v>
      </c>
      <c r="G17" s="24"/>
      <c r="H17" s="23" t="s">
        <v>19</v>
      </c>
      <c r="I17" s="23"/>
      <c r="Q17" s="30"/>
    </row>
    <row r="18" customFormat="false" ht="12.75" hidden="false" customHeight="true" outlineLevel="0" collapsed="false">
      <c r="B18" s="100" t="n">
        <v>1</v>
      </c>
      <c r="C18" s="24" t="s">
        <v>21</v>
      </c>
      <c r="D18" s="24" t="s">
        <v>22</v>
      </c>
      <c r="E18" s="24"/>
      <c r="F18" s="27" t="s">
        <v>114</v>
      </c>
      <c r="G18" s="27"/>
      <c r="H18" s="28" t="n">
        <v>0</v>
      </c>
      <c r="I18" s="28"/>
    </row>
    <row r="19" customFormat="false" ht="12.75" hidden="false" customHeight="true" outlineLevel="0" collapsed="false">
      <c r="B19" s="100" t="n">
        <v>2</v>
      </c>
      <c r="C19" s="24"/>
      <c r="D19" s="24"/>
      <c r="E19" s="24"/>
      <c r="F19" s="27" t="s">
        <v>25</v>
      </c>
      <c r="G19" s="27"/>
      <c r="H19" s="28" t="n">
        <v>0</v>
      </c>
      <c r="I19" s="28"/>
      <c r="Q19" s="30"/>
    </row>
    <row r="20" customFormat="false" ht="24.75" hidden="false" customHeight="true" outlineLevel="0" collapsed="false">
      <c r="B20" s="100"/>
      <c r="C20" s="24"/>
      <c r="D20" s="24"/>
      <c r="E20" s="24"/>
      <c r="F20" s="27" t="s">
        <v>115</v>
      </c>
      <c r="G20" s="27"/>
      <c r="H20" s="28" t="n">
        <v>15555.13</v>
      </c>
      <c r="I20" s="28"/>
    </row>
    <row r="21" customFormat="false" ht="22.5" hidden="false" customHeight="true" outlineLevel="0" collapsed="false">
      <c r="B21" s="100"/>
      <c r="C21" s="24"/>
      <c r="D21" s="24"/>
      <c r="E21" s="24"/>
      <c r="F21" s="27" t="s">
        <v>116</v>
      </c>
      <c r="G21" s="27"/>
      <c r="H21" s="28" t="n">
        <v>227.5</v>
      </c>
      <c r="I21" s="28"/>
      <c r="S21" s="62"/>
      <c r="T21" s="62"/>
    </row>
    <row r="22" customFormat="false" ht="25.5" hidden="false" customHeight="true" outlineLevel="0" collapsed="false">
      <c r="B22" s="100" t="n">
        <v>3</v>
      </c>
      <c r="C22" s="24"/>
      <c r="D22" s="24"/>
      <c r="E22" s="24"/>
      <c r="F22" s="27" t="s">
        <v>27</v>
      </c>
      <c r="G22" s="27"/>
      <c r="H22" s="28" t="n">
        <v>0</v>
      </c>
      <c r="I22" s="28"/>
    </row>
    <row r="23" customFormat="false" ht="30.75" hidden="false" customHeight="true" outlineLevel="0" collapsed="false">
      <c r="B23" s="100" t="n">
        <v>4</v>
      </c>
      <c r="C23" s="24"/>
      <c r="D23" s="24"/>
      <c r="E23" s="24"/>
      <c r="F23" s="27" t="s">
        <v>30</v>
      </c>
      <c r="G23" s="27"/>
      <c r="H23" s="28" t="n">
        <v>0</v>
      </c>
      <c r="I23" s="28"/>
    </row>
    <row r="24" customFormat="false" ht="13.5" hidden="false" customHeight="true" outlineLevel="0" collapsed="false">
      <c r="B24" s="100" t="n">
        <v>5</v>
      </c>
      <c r="C24" s="24"/>
      <c r="D24" s="24"/>
      <c r="E24" s="24"/>
      <c r="F24" s="27" t="s">
        <v>117</v>
      </c>
      <c r="G24" s="27"/>
      <c r="H24" s="28" t="n">
        <v>0</v>
      </c>
      <c r="I24" s="28"/>
    </row>
    <row r="25" customFormat="false" ht="12.75" hidden="false" customHeight="true" outlineLevel="0" collapsed="false">
      <c r="B25" s="100" t="n">
        <v>6</v>
      </c>
      <c r="C25" s="24"/>
      <c r="D25" s="24"/>
      <c r="E25" s="24"/>
      <c r="F25" s="27" t="s">
        <v>33</v>
      </c>
      <c r="G25" s="27"/>
      <c r="H25" s="28" t="n">
        <v>0</v>
      </c>
      <c r="I25" s="28"/>
    </row>
    <row r="26" customFormat="false" ht="22.5" hidden="false" customHeight="true" outlineLevel="0" collapsed="false">
      <c r="B26" s="100" t="n">
        <v>7</v>
      </c>
      <c r="C26" s="24"/>
      <c r="D26" s="24"/>
      <c r="E26" s="24"/>
      <c r="F26" s="27" t="s">
        <v>36</v>
      </c>
      <c r="G26" s="27"/>
      <c r="H26" s="41" t="n">
        <v>0</v>
      </c>
      <c r="I26" s="41"/>
    </row>
    <row r="27" customFormat="false" ht="12.75" hidden="false" customHeight="true" outlineLevel="0" collapsed="false">
      <c r="B27" s="100" t="n">
        <v>8</v>
      </c>
      <c r="C27" s="24"/>
      <c r="D27" s="24"/>
      <c r="E27" s="24"/>
      <c r="F27" s="27" t="s">
        <v>38</v>
      </c>
      <c r="G27" s="27"/>
      <c r="H27" s="28" t="n">
        <v>0</v>
      </c>
      <c r="I27" s="28"/>
    </row>
    <row r="28" customFormat="false" ht="12.75" hidden="false" customHeight="true" outlineLevel="0" collapsed="false">
      <c r="B28" s="100" t="n">
        <v>9</v>
      </c>
      <c r="C28" s="24"/>
      <c r="D28" s="24"/>
      <c r="E28" s="24"/>
      <c r="F28" s="27" t="s">
        <v>118</v>
      </c>
      <c r="G28" s="27"/>
      <c r="H28" s="28" t="n">
        <v>0</v>
      </c>
      <c r="I28" s="28"/>
    </row>
    <row r="29" customFormat="false" ht="27" hidden="false" customHeight="true" outlineLevel="0" collapsed="false">
      <c r="B29" s="100"/>
      <c r="C29" s="24"/>
      <c r="D29" s="24"/>
      <c r="E29" s="24"/>
      <c r="F29" s="27" t="s">
        <v>40</v>
      </c>
      <c r="G29" s="27"/>
      <c r="H29" s="28" t="n">
        <v>0</v>
      </c>
      <c r="I29" s="28"/>
    </row>
    <row r="30" customFormat="false" ht="25.5" hidden="false" customHeight="true" outlineLevel="0" collapsed="false">
      <c r="B30" s="100" t="n">
        <v>10</v>
      </c>
      <c r="C30" s="24"/>
      <c r="D30" s="24"/>
      <c r="E30" s="24"/>
      <c r="F30" s="27"/>
      <c r="G30" s="27"/>
      <c r="H30" s="28"/>
      <c r="I30" s="28"/>
    </row>
    <row r="31" customFormat="false" ht="16.5" hidden="false" customHeight="true" outlineLevel="0" collapsed="false">
      <c r="B31" s="100" t="n">
        <v>11</v>
      </c>
      <c r="C31" s="24"/>
      <c r="D31" s="24"/>
      <c r="E31" s="24"/>
      <c r="F31" s="27" t="s">
        <v>42</v>
      </c>
      <c r="G31" s="27"/>
      <c r="H31" s="28" t="n">
        <v>0</v>
      </c>
      <c r="I31" s="28"/>
    </row>
    <row r="32" customFormat="false" ht="12.75" hidden="false" customHeight="true" outlineLevel="0" collapsed="false">
      <c r="B32" s="100" t="n">
        <v>12</v>
      </c>
      <c r="C32" s="24"/>
      <c r="D32" s="24"/>
      <c r="E32" s="24"/>
      <c r="F32" s="27" t="s">
        <v>44</v>
      </c>
      <c r="G32" s="27"/>
      <c r="H32" s="28" t="n">
        <v>0</v>
      </c>
      <c r="I32" s="28"/>
    </row>
    <row r="33" customFormat="false" ht="36.75" hidden="false" customHeight="true" outlineLevel="0" collapsed="false">
      <c r="B33" s="100"/>
      <c r="C33" s="24"/>
      <c r="D33" s="24"/>
      <c r="E33" s="24"/>
      <c r="F33" s="27" t="s">
        <v>45</v>
      </c>
      <c r="G33" s="27"/>
      <c r="H33" s="28" t="n">
        <v>0</v>
      </c>
      <c r="I33" s="28"/>
    </row>
    <row r="34" customFormat="false" ht="22.5" hidden="false" customHeight="true" outlineLevel="0" collapsed="false">
      <c r="B34" s="100" t="n">
        <v>13</v>
      </c>
      <c r="C34" s="24"/>
      <c r="D34" s="24"/>
      <c r="E34" s="24"/>
      <c r="F34" s="27" t="s">
        <v>46</v>
      </c>
      <c r="G34" s="27"/>
      <c r="H34" s="28" t="n">
        <v>0</v>
      </c>
      <c r="I34" s="28"/>
    </row>
    <row r="35" customFormat="false" ht="23.25" hidden="false" customHeight="true" outlineLevel="0" collapsed="false">
      <c r="B35" s="106"/>
      <c r="C35" s="24"/>
      <c r="D35" s="24"/>
      <c r="E35" s="24"/>
      <c r="F35" s="27" t="s">
        <v>48</v>
      </c>
      <c r="G35" s="27"/>
      <c r="H35" s="28" t="n">
        <v>0</v>
      </c>
      <c r="I35" s="28"/>
    </row>
    <row r="36" customFormat="false" ht="15.75" hidden="false" customHeight="true" outlineLevel="0" collapsed="false">
      <c r="B36" s="59"/>
      <c r="C36" s="60" t="s">
        <v>59</v>
      </c>
      <c r="D36" s="61"/>
      <c r="E36" s="61"/>
      <c r="F36" s="61"/>
      <c r="G36" s="61"/>
      <c r="H36" s="62" t="n">
        <f aca="false">SUM(H18:H35)</f>
        <v>15782.63</v>
      </c>
      <c r="I36" s="62"/>
    </row>
    <row r="37" customFormat="false" ht="15.75" hidden="false" customHeight="false" outlineLevel="0" collapsed="false">
      <c r="B37" s="108"/>
    </row>
    <row r="38" customFormat="false" ht="15" hidden="false" customHeight="false" outlineLevel="0" collapsed="false">
      <c r="B38" s="99" t="s">
        <v>61</v>
      </c>
      <c r="C38" s="19"/>
      <c r="D38" s="19"/>
      <c r="E38" s="19"/>
      <c r="F38" s="19"/>
      <c r="G38" s="19"/>
      <c r="H38" s="19"/>
      <c r="I38" s="19"/>
    </row>
    <row r="39" customFormat="false" ht="24" hidden="false" customHeight="true" outlineLevel="0" collapsed="false">
      <c r="B39" s="100" t="s">
        <v>15</v>
      </c>
      <c r="C39" s="23" t="s">
        <v>16</v>
      </c>
      <c r="D39" s="24" t="s">
        <v>17</v>
      </c>
      <c r="E39" s="24"/>
      <c r="F39" s="24" t="s">
        <v>18</v>
      </c>
      <c r="G39" s="24"/>
      <c r="H39" s="23" t="s">
        <v>19</v>
      </c>
      <c r="I39" s="23"/>
    </row>
    <row r="40" customFormat="false" ht="27" hidden="false" customHeight="true" outlineLevel="0" collapsed="false">
      <c r="B40" s="100"/>
      <c r="C40" s="65"/>
      <c r="D40" s="65"/>
      <c r="E40" s="65"/>
      <c r="F40" s="27"/>
      <c r="G40" s="27"/>
      <c r="H40" s="71"/>
      <c r="I40" s="71"/>
    </row>
    <row r="41" customFormat="false" ht="15.75" hidden="false" customHeight="true" outlineLevel="0" collapsed="false">
      <c r="B41" s="59"/>
      <c r="C41" s="60" t="s">
        <v>59</v>
      </c>
      <c r="D41" s="61"/>
      <c r="E41" s="61"/>
      <c r="F41" s="59"/>
      <c r="G41" s="59"/>
      <c r="H41" s="64"/>
      <c r="I41" s="64"/>
    </row>
    <row r="42" customFormat="false" ht="10.5" hidden="false" customHeight="true" outlineLevel="0" collapsed="false">
      <c r="B42" s="97"/>
    </row>
    <row r="43" customFormat="false" ht="15" hidden="false" customHeight="false" outlineLevel="0" collapsed="false">
      <c r="B43" s="99" t="s">
        <v>62</v>
      </c>
      <c r="C43" s="19"/>
      <c r="D43" s="19"/>
      <c r="E43" s="19"/>
      <c r="F43" s="19"/>
      <c r="G43" s="19"/>
      <c r="H43" s="19"/>
      <c r="I43" s="19"/>
    </row>
    <row r="44" customFormat="false" ht="24" hidden="false" customHeight="true" outlineLevel="0" collapsed="false">
      <c r="B44" s="100" t="s">
        <v>15</v>
      </c>
      <c r="C44" s="23" t="s">
        <v>16</v>
      </c>
      <c r="D44" s="24" t="s">
        <v>17</v>
      </c>
      <c r="E44" s="24"/>
      <c r="F44" s="24" t="s">
        <v>18</v>
      </c>
      <c r="G44" s="24"/>
      <c r="H44" s="23" t="s">
        <v>19</v>
      </c>
      <c r="I44" s="23"/>
    </row>
    <row r="45" customFormat="false" ht="12.75" hidden="false" customHeight="true" outlineLevel="0" collapsed="false">
      <c r="B45" s="100" t="n">
        <v>1</v>
      </c>
      <c r="C45" s="24" t="s">
        <v>21</v>
      </c>
      <c r="D45" s="24" t="s">
        <v>22</v>
      </c>
      <c r="E45" s="24"/>
      <c r="F45" s="27" t="s">
        <v>23</v>
      </c>
      <c r="G45" s="27"/>
      <c r="H45" s="28" t="n">
        <v>0</v>
      </c>
      <c r="I45" s="28"/>
    </row>
    <row r="46" customFormat="false" ht="12.75" hidden="false" customHeight="true" outlineLevel="0" collapsed="false">
      <c r="B46" s="100" t="n">
        <v>2</v>
      </c>
      <c r="C46" s="24"/>
      <c r="D46" s="24"/>
      <c r="E46" s="24"/>
      <c r="F46" s="27" t="s">
        <v>25</v>
      </c>
      <c r="G46" s="27"/>
      <c r="H46" s="28" t="n">
        <v>0</v>
      </c>
      <c r="I46" s="28"/>
    </row>
    <row r="47" customFormat="false" ht="15.75" hidden="false" customHeight="true" outlineLevel="0" collapsed="false">
      <c r="B47" s="100" t="n">
        <v>3</v>
      </c>
      <c r="C47" s="24"/>
      <c r="D47" s="24"/>
      <c r="E47" s="24"/>
      <c r="F47" s="27" t="s">
        <v>63</v>
      </c>
      <c r="G47" s="27"/>
      <c r="H47" s="28" t="n">
        <v>0</v>
      </c>
      <c r="I47" s="28"/>
    </row>
    <row r="48" customFormat="false" ht="16.5" hidden="false" customHeight="true" outlineLevel="0" collapsed="false">
      <c r="B48" s="100" t="n">
        <v>4</v>
      </c>
      <c r="C48" s="24"/>
      <c r="D48" s="24"/>
      <c r="E48" s="24"/>
      <c r="F48" s="27" t="s">
        <v>32</v>
      </c>
      <c r="G48" s="27"/>
      <c r="H48" s="28" t="n">
        <v>0</v>
      </c>
      <c r="I48" s="28"/>
    </row>
    <row r="49" customFormat="false" ht="12.75" hidden="false" customHeight="true" outlineLevel="0" collapsed="false">
      <c r="B49" s="100" t="n">
        <v>5</v>
      </c>
      <c r="C49" s="24"/>
      <c r="D49" s="24"/>
      <c r="E49" s="24"/>
      <c r="F49" s="27" t="s">
        <v>64</v>
      </c>
      <c r="G49" s="27"/>
      <c r="H49" s="28" t="n">
        <v>0</v>
      </c>
      <c r="I49" s="28"/>
    </row>
    <row r="50" customFormat="false" ht="25.5" hidden="false" customHeight="true" outlineLevel="0" collapsed="false">
      <c r="B50" s="100" t="n">
        <v>6</v>
      </c>
      <c r="C50" s="24"/>
      <c r="D50" s="24"/>
      <c r="E50" s="24"/>
      <c r="F50" s="27" t="s">
        <v>65</v>
      </c>
      <c r="G50" s="27"/>
      <c r="H50" s="28" t="n">
        <v>0</v>
      </c>
      <c r="I50" s="28"/>
    </row>
    <row r="51" customFormat="false" ht="12.75" hidden="false" customHeight="true" outlineLevel="0" collapsed="false">
      <c r="B51" s="100" t="n">
        <v>7</v>
      </c>
      <c r="C51" s="24"/>
      <c r="D51" s="24"/>
      <c r="E51" s="24"/>
      <c r="F51" s="27" t="s">
        <v>119</v>
      </c>
      <c r="G51" s="27"/>
      <c r="H51" s="28" t="n">
        <v>0</v>
      </c>
      <c r="I51" s="28"/>
    </row>
    <row r="52" customFormat="false" ht="27" hidden="false" customHeight="true" outlineLevel="0" collapsed="false">
      <c r="B52" s="100" t="n">
        <v>8</v>
      </c>
      <c r="C52" s="24"/>
      <c r="D52" s="24"/>
      <c r="E52" s="24"/>
      <c r="F52" s="27" t="s">
        <v>40</v>
      </c>
      <c r="G52" s="27"/>
      <c r="H52" s="28" t="n">
        <v>0</v>
      </c>
      <c r="I52" s="28"/>
    </row>
    <row r="53" customFormat="false" ht="27" hidden="false" customHeight="true" outlineLevel="0" collapsed="false">
      <c r="B53" s="100" t="n">
        <v>9</v>
      </c>
      <c r="C53" s="24"/>
      <c r="D53" s="24"/>
      <c r="E53" s="24"/>
      <c r="F53" s="27" t="s">
        <v>68</v>
      </c>
      <c r="G53" s="27"/>
      <c r="H53" s="28" t="n">
        <v>0</v>
      </c>
      <c r="I53" s="28"/>
    </row>
    <row r="54" customFormat="false" ht="22.5" hidden="false" customHeight="true" outlineLevel="0" collapsed="false">
      <c r="B54" s="100" t="n">
        <v>10</v>
      </c>
      <c r="C54" s="24"/>
      <c r="D54" s="24"/>
      <c r="E54" s="24"/>
      <c r="F54" s="27" t="s">
        <v>69</v>
      </c>
      <c r="G54" s="27"/>
      <c r="H54" s="28" t="n">
        <v>0</v>
      </c>
      <c r="I54" s="28"/>
    </row>
    <row r="55" customFormat="false" ht="22.5" hidden="false" customHeight="true" outlineLevel="0" collapsed="false">
      <c r="B55" s="100" t="n">
        <v>11</v>
      </c>
      <c r="C55" s="24"/>
      <c r="D55" s="24"/>
      <c r="E55" s="24"/>
      <c r="F55" s="27" t="s">
        <v>45</v>
      </c>
      <c r="G55" s="27"/>
      <c r="H55" s="28" t="n">
        <v>0</v>
      </c>
      <c r="I55" s="28"/>
    </row>
    <row r="56" customFormat="false" ht="16.5" hidden="false" customHeight="true" outlineLevel="0" collapsed="false">
      <c r="B56" s="100" t="n">
        <v>12</v>
      </c>
      <c r="C56" s="24"/>
      <c r="D56" s="24"/>
      <c r="E56" s="24"/>
      <c r="F56" s="27" t="s">
        <v>42</v>
      </c>
      <c r="G56" s="27"/>
      <c r="H56" s="28" t="n">
        <v>0</v>
      </c>
      <c r="I56" s="28"/>
    </row>
    <row r="57" customFormat="false" ht="12.75" hidden="false" customHeight="true" outlineLevel="0" collapsed="false">
      <c r="B57" s="100" t="n">
        <v>13</v>
      </c>
      <c r="C57" s="24"/>
      <c r="D57" s="24"/>
      <c r="E57" s="24"/>
      <c r="F57" s="27" t="s">
        <v>44</v>
      </c>
      <c r="G57" s="27"/>
      <c r="H57" s="28" t="n">
        <v>0</v>
      </c>
      <c r="I57" s="28"/>
    </row>
    <row r="58" customFormat="false" ht="24.75" hidden="false" customHeight="true" outlineLevel="0" collapsed="false">
      <c r="B58" s="100" t="n">
        <v>14</v>
      </c>
      <c r="C58" s="24"/>
      <c r="D58" s="24"/>
      <c r="E58" s="24"/>
      <c r="F58" s="27" t="s">
        <v>46</v>
      </c>
      <c r="G58" s="27"/>
      <c r="H58" s="28" t="n">
        <v>0</v>
      </c>
      <c r="I58" s="28"/>
    </row>
    <row r="59" customFormat="false" ht="23.25" hidden="false" customHeight="true" outlineLevel="0" collapsed="false">
      <c r="B59" s="106" t="n">
        <v>15</v>
      </c>
      <c r="C59" s="24"/>
      <c r="D59" s="24"/>
      <c r="E59" s="24"/>
      <c r="F59" s="27" t="s">
        <v>73</v>
      </c>
      <c r="G59" s="27"/>
      <c r="H59" s="28" t="n">
        <v>0</v>
      </c>
      <c r="I59" s="28"/>
    </row>
    <row r="60" customFormat="false" ht="23.25" hidden="false" customHeight="true" outlineLevel="0" collapsed="false">
      <c r="B60" s="106" t="n">
        <v>16</v>
      </c>
      <c r="C60" s="24"/>
      <c r="D60" s="24"/>
      <c r="E60" s="24"/>
      <c r="F60" s="27" t="s">
        <v>120</v>
      </c>
      <c r="G60" s="27"/>
      <c r="H60" s="28" t="n">
        <v>0</v>
      </c>
      <c r="I60" s="28"/>
    </row>
    <row r="61" customFormat="false" ht="26.25" hidden="false" customHeight="true" outlineLevel="0" collapsed="false">
      <c r="B61" s="59"/>
      <c r="C61" s="60" t="s">
        <v>59</v>
      </c>
      <c r="D61" s="61"/>
      <c r="E61" s="61"/>
      <c r="F61" s="61"/>
      <c r="G61" s="61"/>
      <c r="H61" s="62" t="n">
        <f aca="false">SUM(H45:H60)</f>
        <v>0</v>
      </c>
      <c r="I61" s="62"/>
    </row>
    <row r="62" customFormat="false" ht="34.9" hidden="false" customHeight="true" outlineLevel="0" collapsed="false">
      <c r="B62" s="99" t="s">
        <v>78</v>
      </c>
      <c r="C62" s="19"/>
      <c r="D62" s="19"/>
      <c r="E62" s="19"/>
      <c r="F62" s="19"/>
      <c r="G62" s="19"/>
      <c r="H62" s="19"/>
      <c r="I62" s="19"/>
    </row>
    <row r="63" customFormat="false" ht="34.9" hidden="false" customHeight="true" outlineLevel="0" collapsed="false">
      <c r="B63" s="100" t="s">
        <v>15</v>
      </c>
      <c r="C63" s="23" t="s">
        <v>16</v>
      </c>
      <c r="D63" s="24" t="s">
        <v>17</v>
      </c>
      <c r="E63" s="24"/>
      <c r="F63" s="24" t="s">
        <v>18</v>
      </c>
      <c r="G63" s="24"/>
      <c r="H63" s="121" t="s">
        <v>19</v>
      </c>
      <c r="I63" s="121"/>
    </row>
    <row r="64" customFormat="false" ht="12.75" hidden="false" customHeight="true" outlineLevel="0" collapsed="false">
      <c r="B64" s="100"/>
      <c r="C64" s="122"/>
      <c r="D64" s="74"/>
      <c r="E64" s="74"/>
      <c r="F64" s="27"/>
      <c r="G64" s="27"/>
      <c r="H64" s="75"/>
      <c r="I64" s="76"/>
    </row>
    <row r="65" customFormat="false" ht="12.75" hidden="false" customHeight="true" outlineLevel="0" collapsed="false">
      <c r="B65" s="100"/>
      <c r="C65" s="100"/>
      <c r="D65" s="72"/>
      <c r="E65" s="73"/>
      <c r="F65" s="123"/>
      <c r="G65" s="124"/>
      <c r="H65" s="75"/>
      <c r="I65" s="76"/>
    </row>
    <row r="66" customFormat="false" ht="12.75" hidden="false" customHeight="false" outlineLevel="0" collapsed="false">
      <c r="B66" s="100"/>
      <c r="C66" s="100"/>
      <c r="D66" s="72"/>
      <c r="E66" s="73"/>
      <c r="F66" s="123"/>
      <c r="G66" s="124"/>
      <c r="H66" s="75"/>
      <c r="I66" s="76"/>
    </row>
    <row r="67" customFormat="false" ht="15" hidden="false" customHeight="true" outlineLevel="0" collapsed="false">
      <c r="B67" s="100"/>
      <c r="C67" s="100"/>
      <c r="D67" s="125"/>
      <c r="E67" s="124"/>
      <c r="F67" s="74"/>
      <c r="G67" s="74"/>
      <c r="H67" s="126"/>
      <c r="I67" s="124"/>
    </row>
    <row r="68" customFormat="false" ht="12.75" hidden="false" customHeight="false" outlineLevel="0" collapsed="false">
      <c r="B68" s="100"/>
      <c r="C68" s="100"/>
      <c r="D68" s="125"/>
      <c r="E68" s="124"/>
      <c r="F68" s="74"/>
      <c r="G68" s="74"/>
      <c r="H68" s="126"/>
      <c r="I68" s="124"/>
    </row>
    <row r="69" customFormat="false" ht="16.5" hidden="false" customHeight="true" outlineLevel="0" collapsed="false">
      <c r="B69" s="59"/>
      <c r="C69" s="59"/>
      <c r="D69" s="59"/>
      <c r="E69" s="59"/>
      <c r="F69" s="59"/>
      <c r="G69" s="59"/>
      <c r="H69" s="127"/>
      <c r="I69" s="127"/>
    </row>
    <row r="70" customFormat="false" ht="15.75" hidden="false" customHeight="true" outlineLevel="0" collapsed="false">
      <c r="B70" s="59"/>
      <c r="C70" s="60" t="s">
        <v>59</v>
      </c>
      <c r="D70" s="61"/>
      <c r="E70" s="61"/>
      <c r="F70" s="59"/>
      <c r="G70" s="59"/>
      <c r="H70" s="77" t="n">
        <f aca="false">SUM(H64:H69)</f>
        <v>0</v>
      </c>
      <c r="I70" s="77"/>
    </row>
    <row r="71" customFormat="false" ht="15.75" hidden="false" customHeight="false" outlineLevel="0" collapsed="false">
      <c r="B71" s="97"/>
      <c r="C71" s="113"/>
      <c r="D71" s="94"/>
    </row>
    <row r="72" customFormat="false" ht="15" hidden="false" customHeight="false" outlineLevel="0" collapsed="false">
      <c r="B72" s="114" t="s">
        <v>79</v>
      </c>
      <c r="C72" s="114"/>
      <c r="D72" s="114"/>
      <c r="E72" s="114"/>
      <c r="F72" s="114"/>
      <c r="G72" s="114"/>
      <c r="H72" s="114"/>
      <c r="I72" s="114"/>
    </row>
    <row r="73" customFormat="false" ht="24" hidden="false" customHeight="true" outlineLevel="0" collapsed="false">
      <c r="B73" s="100" t="s">
        <v>15</v>
      </c>
      <c r="C73" s="24" t="s">
        <v>16</v>
      </c>
      <c r="D73" s="24" t="s">
        <v>17</v>
      </c>
      <c r="E73" s="24"/>
      <c r="F73" s="24" t="s">
        <v>18</v>
      </c>
      <c r="G73" s="24"/>
      <c r="H73" s="24" t="s">
        <v>19</v>
      </c>
      <c r="I73" s="24"/>
    </row>
    <row r="74" customFormat="false" ht="13.5" hidden="false" customHeight="true" outlineLevel="0" collapsed="false">
      <c r="B74" s="80"/>
      <c r="C74" s="128"/>
      <c r="D74" s="80"/>
      <c r="E74" s="80"/>
      <c r="F74" s="80"/>
      <c r="G74" s="80"/>
      <c r="H74" s="77"/>
      <c r="I74" s="77"/>
    </row>
    <row r="75" customFormat="false" ht="15.75" hidden="false" customHeight="true" outlineLevel="0" collapsed="false">
      <c r="B75" s="59"/>
      <c r="C75" s="61" t="s">
        <v>59</v>
      </c>
      <c r="D75" s="61"/>
      <c r="E75" s="61"/>
      <c r="F75" s="59"/>
      <c r="G75" s="59"/>
      <c r="H75" s="59"/>
      <c r="I75" s="59"/>
    </row>
    <row r="76" customFormat="false" ht="12" hidden="false" customHeight="true" outlineLevel="0" collapsed="false">
      <c r="B76" s="82" t="s">
        <v>80</v>
      </c>
      <c r="C76" s="82"/>
      <c r="D76" s="82"/>
      <c r="E76" s="82"/>
      <c r="F76" s="82"/>
      <c r="G76" s="82"/>
      <c r="H76" s="82"/>
      <c r="I76" s="82"/>
    </row>
    <row r="77" customFormat="false" ht="12" hidden="false" customHeight="true" outlineLevel="0" collapsed="false">
      <c r="B77" s="83" t="s">
        <v>81</v>
      </c>
      <c r="C77" s="83"/>
      <c r="D77" s="83"/>
      <c r="E77" s="83"/>
      <c r="F77" s="83"/>
      <c r="G77" s="83"/>
      <c r="H77" s="83"/>
      <c r="I77" s="83"/>
    </row>
    <row r="78" customFormat="false" ht="17.25" hidden="false" customHeight="true" outlineLevel="0" collapsed="false">
      <c r="B78" s="83" t="s">
        <v>82</v>
      </c>
      <c r="C78" s="83"/>
      <c r="D78" s="83"/>
      <c r="E78" s="83"/>
      <c r="F78" s="83"/>
      <c r="G78" s="83"/>
      <c r="H78" s="83"/>
      <c r="I78" s="83"/>
    </row>
    <row r="79" s="79" customFormat="true" ht="15" hidden="false" customHeight="true" outlineLevel="0" collapsed="false">
      <c r="B79" s="83" t="s">
        <v>83</v>
      </c>
      <c r="C79" s="83"/>
      <c r="D79" s="83"/>
      <c r="E79" s="83"/>
      <c r="F79" s="83"/>
      <c r="G79" s="83"/>
      <c r="H79" s="83"/>
      <c r="I79" s="83"/>
    </row>
    <row r="80" customFormat="false" ht="27.75" hidden="false" customHeight="true" outlineLevel="0" collapsed="false">
      <c r="B80" s="84" t="s">
        <v>84</v>
      </c>
      <c r="C80" s="84"/>
      <c r="D80" s="84"/>
      <c r="E80" s="84"/>
      <c r="F80" s="84"/>
      <c r="G80" s="84"/>
      <c r="H80" s="84"/>
      <c r="I80" s="84"/>
    </row>
    <row r="81" customFormat="false" ht="15" hidden="false" customHeight="true" outlineLevel="0" collapsed="false">
      <c r="B81" s="86" t="s">
        <v>85</v>
      </c>
      <c r="C81" s="86"/>
      <c r="D81" s="86"/>
      <c r="E81" s="86"/>
      <c r="F81" s="86"/>
      <c r="G81" s="86"/>
      <c r="H81" s="86"/>
      <c r="I81" s="86"/>
    </row>
    <row r="82" customFormat="false" ht="12.75" hidden="false" customHeight="true" outlineLevel="0" collapsed="false">
      <c r="B82" s="87" t="s">
        <v>86</v>
      </c>
      <c r="C82" s="87"/>
      <c r="D82" s="87"/>
      <c r="E82" s="87"/>
      <c r="F82" s="87"/>
      <c r="G82" s="87"/>
      <c r="H82" s="87"/>
      <c r="I82" s="87"/>
    </row>
    <row r="83" customFormat="false" ht="12.75" hidden="false" customHeight="true" outlineLevel="0" collapsed="false">
      <c r="B83" s="1" t="s">
        <v>87</v>
      </c>
      <c r="G83" s="88"/>
      <c r="H83" s="88"/>
    </row>
    <row r="84" customFormat="false" ht="33" hidden="false" customHeight="true" outlineLevel="0" collapsed="false">
      <c r="B84" s="89" t="s">
        <v>88</v>
      </c>
      <c r="C84" s="89"/>
      <c r="D84" s="89"/>
      <c r="E84" s="90"/>
      <c r="G84" s="88"/>
      <c r="H84" s="91" t="s">
        <v>89</v>
      </c>
      <c r="I84" s="91"/>
    </row>
    <row r="85" customFormat="false" ht="13.5" hidden="false" customHeight="true" outlineLevel="0" collapsed="false">
      <c r="B85" s="116" t="s">
        <v>90</v>
      </c>
      <c r="C85" s="116"/>
      <c r="D85" s="116"/>
      <c r="F85" s="93" t="s">
        <v>91</v>
      </c>
      <c r="G85" s="4"/>
      <c r="H85" s="93" t="s">
        <v>92</v>
      </c>
      <c r="I85" s="93"/>
    </row>
    <row r="86" customFormat="false" ht="14.25" hidden="false" customHeight="true" outlineLevel="0" collapsed="false">
      <c r="B86" s="91" t="s">
        <v>93</v>
      </c>
      <c r="C86" s="91"/>
      <c r="D86" s="91"/>
      <c r="E86" s="88"/>
      <c r="F86" s="90"/>
      <c r="G86" s="90"/>
      <c r="H86" s="91" t="s">
        <v>94</v>
      </c>
      <c r="I86" s="91"/>
    </row>
    <row r="87" customFormat="false" ht="12.75" hidden="false" customHeight="true" outlineLevel="0" collapsed="false">
      <c r="B87" s="118" t="s">
        <v>95</v>
      </c>
      <c r="C87" s="118"/>
      <c r="D87" s="118"/>
      <c r="F87" s="93" t="s">
        <v>91</v>
      </c>
      <c r="H87" s="96" t="s">
        <v>92</v>
      </c>
      <c r="I87" s="96"/>
    </row>
    <row r="89" customFormat="false" ht="32.25" hidden="false" customHeight="true" outlineLevel="0" collapsed="false"/>
  </sheetData>
  <mergeCells count="142">
    <mergeCell ref="B1:H1"/>
    <mergeCell ref="B2:G2"/>
    <mergeCell ref="C4:H4"/>
    <mergeCell ref="B5:G5"/>
    <mergeCell ref="B7:I7"/>
    <mergeCell ref="B8:I8"/>
    <mergeCell ref="D10:F10"/>
    <mergeCell ref="D11:F11"/>
    <mergeCell ref="G13:H13"/>
    <mergeCell ref="G14:H14"/>
    <mergeCell ref="G15:H15"/>
    <mergeCell ref="D17:E17"/>
    <mergeCell ref="F17:G17"/>
    <mergeCell ref="H17:I17"/>
    <mergeCell ref="C18:C35"/>
    <mergeCell ref="D18:E35"/>
    <mergeCell ref="F18:G18"/>
    <mergeCell ref="H18:I18"/>
    <mergeCell ref="F19:G19"/>
    <mergeCell ref="H19:I19"/>
    <mergeCell ref="F20:G20"/>
    <mergeCell ref="H20:I20"/>
    <mergeCell ref="F21:G21"/>
    <mergeCell ref="H21:I21"/>
    <mergeCell ref="S21:T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F32:G32"/>
    <mergeCell ref="H32:I32"/>
    <mergeCell ref="F33:G33"/>
    <mergeCell ref="H33:I33"/>
    <mergeCell ref="F34:G34"/>
    <mergeCell ref="H34:I34"/>
    <mergeCell ref="F35:G35"/>
    <mergeCell ref="H35:I35"/>
    <mergeCell ref="D36:E36"/>
    <mergeCell ref="F36:G36"/>
    <mergeCell ref="H36:I36"/>
    <mergeCell ref="D39:E39"/>
    <mergeCell ref="F39:G39"/>
    <mergeCell ref="H39:I39"/>
    <mergeCell ref="D40:E40"/>
    <mergeCell ref="F40:G40"/>
    <mergeCell ref="H40:I40"/>
    <mergeCell ref="D41:E41"/>
    <mergeCell ref="F41:G41"/>
    <mergeCell ref="H41:I41"/>
    <mergeCell ref="D44:E44"/>
    <mergeCell ref="F44:G44"/>
    <mergeCell ref="H44:I44"/>
    <mergeCell ref="C45:C60"/>
    <mergeCell ref="D45:E60"/>
    <mergeCell ref="F45:G45"/>
    <mergeCell ref="H45:I45"/>
    <mergeCell ref="F46:G46"/>
    <mergeCell ref="H46:I46"/>
    <mergeCell ref="F47:G47"/>
    <mergeCell ref="H47:I47"/>
    <mergeCell ref="F48:G48"/>
    <mergeCell ref="H48:I48"/>
    <mergeCell ref="F49:G49"/>
    <mergeCell ref="H49:I49"/>
    <mergeCell ref="F50:G50"/>
    <mergeCell ref="H50:I50"/>
    <mergeCell ref="F51:G51"/>
    <mergeCell ref="H51:I51"/>
    <mergeCell ref="F52:G52"/>
    <mergeCell ref="H52:I52"/>
    <mergeCell ref="F53:G53"/>
    <mergeCell ref="H53:I53"/>
    <mergeCell ref="F54:G54"/>
    <mergeCell ref="H54:I54"/>
    <mergeCell ref="F55:G55"/>
    <mergeCell ref="H55:I55"/>
    <mergeCell ref="F56:G56"/>
    <mergeCell ref="H56:I56"/>
    <mergeCell ref="F57:G57"/>
    <mergeCell ref="H57:I57"/>
    <mergeCell ref="F58:G58"/>
    <mergeCell ref="H58:I58"/>
    <mergeCell ref="F59:G59"/>
    <mergeCell ref="H59:I59"/>
    <mergeCell ref="F60:G60"/>
    <mergeCell ref="H60:I60"/>
    <mergeCell ref="D61:E61"/>
    <mergeCell ref="F61:G61"/>
    <mergeCell ref="H61:I61"/>
    <mergeCell ref="D63:E63"/>
    <mergeCell ref="F63:G63"/>
    <mergeCell ref="H63:I63"/>
    <mergeCell ref="D64:E64"/>
    <mergeCell ref="F64:G64"/>
    <mergeCell ref="F67:G67"/>
    <mergeCell ref="F68:G68"/>
    <mergeCell ref="D69:E69"/>
    <mergeCell ref="F69:G69"/>
    <mergeCell ref="H69:I69"/>
    <mergeCell ref="D70:E70"/>
    <mergeCell ref="F70:G70"/>
    <mergeCell ref="H70:I70"/>
    <mergeCell ref="B72:I72"/>
    <mergeCell ref="D73:E73"/>
    <mergeCell ref="F73:G73"/>
    <mergeCell ref="H73:I73"/>
    <mergeCell ref="D74:E74"/>
    <mergeCell ref="F74:G74"/>
    <mergeCell ref="H74:I74"/>
    <mergeCell ref="D75:E75"/>
    <mergeCell ref="F75:G75"/>
    <mergeCell ref="H75:I75"/>
    <mergeCell ref="B76:I76"/>
    <mergeCell ref="B77:I77"/>
    <mergeCell ref="B78:I78"/>
    <mergeCell ref="B79:I79"/>
    <mergeCell ref="B80:I80"/>
    <mergeCell ref="B81:I81"/>
    <mergeCell ref="B82:I82"/>
    <mergeCell ref="B84:D84"/>
    <mergeCell ref="B85:D85"/>
    <mergeCell ref="H85:I85"/>
    <mergeCell ref="B86:D86"/>
    <mergeCell ref="H86:I86"/>
    <mergeCell ref="B87:D87"/>
    <mergeCell ref="H87:I87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2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R89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D10" activeCellId="0" sqref="D10:F10"/>
    </sheetView>
  </sheetViews>
  <sheetFormatPr defaultColWidth="9.13671875" defaultRowHeight="12.75" zeroHeight="false" outlineLevelRow="0" outlineLevelCol="0"/>
  <cols>
    <col collapsed="false" customWidth="false" hidden="false" outlineLevel="0" max="1" min="1" style="1" width="9.13"/>
    <col collapsed="false" customWidth="true" hidden="false" outlineLevel="0" max="2" min="2" style="1" width="3.98"/>
    <col collapsed="false" customWidth="true" hidden="false" outlineLevel="0" max="3" min="3" style="1" width="18.83"/>
    <col collapsed="false" customWidth="true" hidden="false" outlineLevel="0" max="4" min="4" style="1" width="15.12"/>
    <col collapsed="false" customWidth="true" hidden="false" outlineLevel="0" max="5" min="5" style="1" width="4.56"/>
    <col collapsed="false" customWidth="true" hidden="false" outlineLevel="0" max="6" min="6" style="1" width="13.55"/>
    <col collapsed="false" customWidth="true" hidden="false" outlineLevel="0" max="7" min="7" style="1" width="11.84"/>
    <col collapsed="false" customWidth="true" hidden="false" outlineLevel="0" max="8" min="8" style="1" width="12.98"/>
    <col collapsed="false" customWidth="true" hidden="false" outlineLevel="0" max="9" min="9" style="1" width="6.98"/>
    <col collapsed="false" customWidth="false" hidden="false" outlineLevel="0" max="257" min="10" style="1" width="9.13"/>
  </cols>
  <sheetData>
    <row r="1" customFormat="false" ht="12.75" hidden="false" customHeight="false" outlineLevel="0" collapsed="false">
      <c r="B1" s="3" t="s">
        <v>0</v>
      </c>
      <c r="C1" s="3"/>
      <c r="D1" s="3"/>
      <c r="E1" s="3"/>
      <c r="F1" s="3"/>
      <c r="G1" s="3"/>
      <c r="H1" s="3"/>
    </row>
    <row r="2" customFormat="false" ht="12.75" hidden="false" customHeight="false" outlineLevel="0" collapsed="false">
      <c r="B2" s="4" t="s">
        <v>1</v>
      </c>
      <c r="C2" s="4"/>
      <c r="D2" s="4"/>
      <c r="E2" s="4"/>
      <c r="F2" s="4"/>
      <c r="G2" s="4"/>
      <c r="H2" s="2"/>
    </row>
    <row r="3" customFormat="false" ht="15.75" hidden="false" customHeight="false" outlineLevel="0" collapsed="false">
      <c r="B3" s="97"/>
    </row>
    <row r="4" customFormat="false" ht="26.25" hidden="false" customHeight="true" outlineLevel="0" collapsed="false">
      <c r="B4" s="119"/>
      <c r="C4" s="120" t="s">
        <v>112</v>
      </c>
      <c r="D4" s="120"/>
      <c r="E4" s="120"/>
      <c r="F4" s="120"/>
      <c r="G4" s="120"/>
      <c r="H4" s="120"/>
    </row>
    <row r="5" customFormat="false" ht="12.75" hidden="false" customHeight="false" outlineLevel="0" collapsed="false">
      <c r="B5" s="4" t="s">
        <v>3</v>
      </c>
      <c r="C5" s="4"/>
      <c r="D5" s="4"/>
      <c r="E5" s="4"/>
      <c r="F5" s="4"/>
      <c r="G5" s="4"/>
    </row>
    <row r="6" customFormat="false" ht="12.75" hidden="false" customHeight="false" outlineLevel="0" collapsed="false">
      <c r="B6" s="4"/>
      <c r="C6" s="4"/>
      <c r="D6" s="4"/>
      <c r="E6" s="2"/>
      <c r="F6" s="2"/>
      <c r="G6" s="2"/>
    </row>
    <row r="7" customFormat="false" ht="14.25" hidden="false" customHeight="false" outlineLevel="0" collapsed="false">
      <c r="B7" s="8" t="s">
        <v>4</v>
      </c>
      <c r="C7" s="8"/>
      <c r="D7" s="8"/>
      <c r="E7" s="8"/>
      <c r="F7" s="8"/>
      <c r="G7" s="8"/>
      <c r="H7" s="8"/>
      <c r="I7" s="8"/>
    </row>
    <row r="8" customFormat="false" ht="15.75" hidden="false" customHeight="false" outlineLevel="0" collapsed="false">
      <c r="B8" s="9" t="str">
        <f aca="false">'Atidėjiniai SAV'!B8:I8</f>
        <v> 2025 M. RUGSĖJO 30  D. </v>
      </c>
      <c r="C8" s="9"/>
      <c r="D8" s="9"/>
      <c r="E8" s="9"/>
      <c r="F8" s="9"/>
      <c r="G8" s="9"/>
      <c r="H8" s="9"/>
      <c r="I8" s="9"/>
    </row>
    <row r="9" customFormat="false" ht="14.25" hidden="false" customHeight="false" outlineLevel="0" collapsed="false">
      <c r="B9" s="98"/>
    </row>
    <row r="10" customFormat="false" ht="14.25" hidden="false" customHeight="false" outlineLevel="0" collapsed="false">
      <c r="B10" s="98"/>
      <c r="C10" s="2"/>
      <c r="D10" s="11" t="n">
        <f aca="false">SUM('Atidėjiniai SAV'!D10:F10)</f>
        <v>45975</v>
      </c>
      <c r="E10" s="11"/>
      <c r="F10" s="11"/>
      <c r="G10" s="2"/>
      <c r="H10" s="2"/>
      <c r="I10" s="2"/>
    </row>
    <row r="11" customFormat="false" ht="14.25" hidden="false" customHeight="false" outlineLevel="0" collapsed="false">
      <c r="B11" s="98"/>
      <c r="C11" s="2"/>
      <c r="D11" s="12" t="s">
        <v>6</v>
      </c>
      <c r="E11" s="12"/>
      <c r="F11" s="12"/>
      <c r="G11" s="2"/>
      <c r="H11" s="2"/>
      <c r="I11" s="2"/>
    </row>
    <row r="12" customFormat="false" ht="12.75" hidden="false" customHeight="false" outlineLevel="0" collapsed="false">
      <c r="E12" s="1" t="s">
        <v>7</v>
      </c>
      <c r="I12" s="13" t="s">
        <v>8</v>
      </c>
    </row>
    <row r="13" customFormat="false" ht="15" hidden="false" customHeight="false" outlineLevel="0" collapsed="false">
      <c r="B13" s="88"/>
      <c r="G13" s="15" t="s">
        <v>9</v>
      </c>
      <c r="H13" s="15"/>
      <c r="I13" s="16" t="n">
        <v>22</v>
      </c>
    </row>
    <row r="14" customFormat="false" ht="15" hidden="false" customHeight="false" outlineLevel="0" collapsed="false">
      <c r="B14" s="88"/>
      <c r="G14" s="15" t="s">
        <v>10</v>
      </c>
      <c r="H14" s="15"/>
      <c r="I14" s="17" t="n">
        <v>900</v>
      </c>
    </row>
    <row r="15" customFormat="false" ht="15" hidden="false" customHeight="false" outlineLevel="0" collapsed="false">
      <c r="B15" s="88"/>
      <c r="G15" s="15" t="s">
        <v>11</v>
      </c>
      <c r="H15" s="15"/>
      <c r="I15" s="17" t="n">
        <v>69</v>
      </c>
    </row>
    <row r="16" customFormat="false" ht="15" hidden="false" customHeight="false" outlineLevel="0" collapsed="false">
      <c r="B16" s="99" t="s">
        <v>12</v>
      </c>
      <c r="C16" s="19"/>
      <c r="D16" s="19"/>
      <c r="E16" s="19"/>
      <c r="F16" s="19"/>
      <c r="G16" s="19"/>
      <c r="H16" s="19" t="s">
        <v>113</v>
      </c>
      <c r="I16" s="19"/>
    </row>
    <row r="17" customFormat="false" ht="24" hidden="false" customHeight="true" outlineLevel="0" collapsed="false">
      <c r="B17" s="100" t="s">
        <v>15</v>
      </c>
      <c r="C17" s="23" t="s">
        <v>16</v>
      </c>
      <c r="D17" s="24" t="s">
        <v>17</v>
      </c>
      <c r="E17" s="24"/>
      <c r="F17" s="24" t="s">
        <v>18</v>
      </c>
      <c r="G17" s="24"/>
      <c r="H17" s="23" t="s">
        <v>19</v>
      </c>
      <c r="I17" s="23"/>
      <c r="O17" s="30"/>
    </row>
    <row r="18" customFormat="false" ht="12.75" hidden="false" customHeight="true" outlineLevel="0" collapsed="false">
      <c r="B18" s="100" t="n">
        <v>1</v>
      </c>
      <c r="C18" s="24" t="s">
        <v>121</v>
      </c>
      <c r="D18" s="24" t="s">
        <v>22</v>
      </c>
      <c r="E18" s="24"/>
      <c r="F18" s="27" t="s">
        <v>114</v>
      </c>
      <c r="G18" s="27"/>
      <c r="H18" s="28" t="n">
        <v>0</v>
      </c>
      <c r="I18" s="28"/>
    </row>
    <row r="19" customFormat="false" ht="12.75" hidden="false" customHeight="true" outlineLevel="0" collapsed="false">
      <c r="B19" s="100" t="n">
        <v>2</v>
      </c>
      <c r="C19" s="24"/>
      <c r="D19" s="24"/>
      <c r="E19" s="24"/>
      <c r="F19" s="27" t="s">
        <v>25</v>
      </c>
      <c r="G19" s="27"/>
      <c r="H19" s="28" t="n">
        <v>0</v>
      </c>
      <c r="I19" s="28"/>
      <c r="O19" s="30"/>
    </row>
    <row r="20" customFormat="false" ht="24.75" hidden="false" customHeight="true" outlineLevel="0" collapsed="false">
      <c r="B20" s="100"/>
      <c r="C20" s="24"/>
      <c r="D20" s="24"/>
      <c r="E20" s="24"/>
      <c r="F20" s="27" t="s">
        <v>115</v>
      </c>
      <c r="G20" s="27"/>
      <c r="H20" s="28" t="n">
        <v>28433.12</v>
      </c>
      <c r="I20" s="28"/>
    </row>
    <row r="21" customFormat="false" ht="22.5" hidden="false" customHeight="true" outlineLevel="0" collapsed="false">
      <c r="B21" s="100"/>
      <c r="C21" s="24"/>
      <c r="D21" s="24"/>
      <c r="E21" s="24"/>
      <c r="F21" s="27" t="s">
        <v>116</v>
      </c>
      <c r="G21" s="27"/>
      <c r="H21" s="28" t="n">
        <v>412.28</v>
      </c>
      <c r="I21" s="28"/>
      <c r="Q21" s="129"/>
      <c r="R21" s="130"/>
    </row>
    <row r="22" customFormat="false" ht="25.5" hidden="false" customHeight="true" outlineLevel="0" collapsed="false">
      <c r="B22" s="100" t="n">
        <v>3</v>
      </c>
      <c r="C22" s="24"/>
      <c r="D22" s="24"/>
      <c r="E22" s="24"/>
      <c r="F22" s="27" t="s">
        <v>27</v>
      </c>
      <c r="G22" s="27"/>
      <c r="H22" s="28" t="n">
        <v>0</v>
      </c>
      <c r="I22" s="28"/>
    </row>
    <row r="23" customFormat="false" ht="30.75" hidden="false" customHeight="true" outlineLevel="0" collapsed="false">
      <c r="B23" s="100" t="n">
        <v>4</v>
      </c>
      <c r="C23" s="24"/>
      <c r="D23" s="24"/>
      <c r="E23" s="24"/>
      <c r="F23" s="27" t="s">
        <v>30</v>
      </c>
      <c r="G23" s="27"/>
      <c r="H23" s="28" t="n">
        <v>0</v>
      </c>
      <c r="I23" s="28"/>
    </row>
    <row r="24" customFormat="false" ht="13.5" hidden="false" customHeight="true" outlineLevel="0" collapsed="false">
      <c r="B24" s="100" t="n">
        <v>5</v>
      </c>
      <c r="C24" s="24"/>
      <c r="D24" s="24"/>
      <c r="E24" s="24"/>
      <c r="F24" s="27" t="s">
        <v>117</v>
      </c>
      <c r="G24" s="27"/>
      <c r="H24" s="28" t="n">
        <v>0</v>
      </c>
      <c r="I24" s="28"/>
    </row>
    <row r="25" customFormat="false" ht="12.75" hidden="false" customHeight="true" outlineLevel="0" collapsed="false">
      <c r="B25" s="100" t="n">
        <v>6</v>
      </c>
      <c r="C25" s="24"/>
      <c r="D25" s="24"/>
      <c r="E25" s="24"/>
      <c r="F25" s="27" t="s">
        <v>33</v>
      </c>
      <c r="G25" s="27"/>
      <c r="H25" s="28" t="n">
        <v>0</v>
      </c>
      <c r="I25" s="28"/>
    </row>
    <row r="26" customFormat="false" ht="22.5" hidden="false" customHeight="true" outlineLevel="0" collapsed="false">
      <c r="B26" s="100" t="n">
        <v>7</v>
      </c>
      <c r="C26" s="24"/>
      <c r="D26" s="24"/>
      <c r="E26" s="24"/>
      <c r="F26" s="27" t="s">
        <v>36</v>
      </c>
      <c r="G26" s="27"/>
      <c r="H26" s="41" t="n">
        <v>0</v>
      </c>
      <c r="I26" s="41"/>
    </row>
    <row r="27" customFormat="false" ht="12.75" hidden="false" customHeight="true" outlineLevel="0" collapsed="false">
      <c r="B27" s="100" t="n">
        <v>8</v>
      </c>
      <c r="C27" s="24"/>
      <c r="D27" s="24"/>
      <c r="E27" s="24"/>
      <c r="F27" s="27" t="s">
        <v>38</v>
      </c>
      <c r="G27" s="27"/>
      <c r="H27" s="28" t="n">
        <v>0</v>
      </c>
      <c r="I27" s="28"/>
    </row>
    <row r="28" customFormat="false" ht="12.75" hidden="false" customHeight="true" outlineLevel="0" collapsed="false">
      <c r="B28" s="100" t="n">
        <v>9</v>
      </c>
      <c r="C28" s="24"/>
      <c r="D28" s="24"/>
      <c r="E28" s="24"/>
      <c r="F28" s="27" t="s">
        <v>118</v>
      </c>
      <c r="G28" s="27"/>
      <c r="H28" s="28" t="n">
        <v>0</v>
      </c>
      <c r="I28" s="28"/>
    </row>
    <row r="29" customFormat="false" ht="27" hidden="false" customHeight="true" outlineLevel="0" collapsed="false">
      <c r="B29" s="100"/>
      <c r="C29" s="24"/>
      <c r="D29" s="24"/>
      <c r="E29" s="24"/>
      <c r="F29" s="27" t="s">
        <v>40</v>
      </c>
      <c r="G29" s="27"/>
      <c r="H29" s="28" t="n">
        <v>0</v>
      </c>
      <c r="I29" s="28"/>
    </row>
    <row r="30" customFormat="false" ht="25.5" hidden="false" customHeight="true" outlineLevel="0" collapsed="false">
      <c r="B30" s="100" t="n">
        <v>10</v>
      </c>
      <c r="C30" s="24"/>
      <c r="D30" s="24"/>
      <c r="E30" s="24"/>
      <c r="F30" s="27"/>
      <c r="G30" s="27"/>
      <c r="H30" s="28"/>
      <c r="I30" s="28"/>
    </row>
    <row r="31" customFormat="false" ht="16.5" hidden="false" customHeight="true" outlineLevel="0" collapsed="false">
      <c r="B31" s="100" t="n">
        <v>11</v>
      </c>
      <c r="C31" s="24"/>
      <c r="D31" s="24"/>
      <c r="E31" s="24"/>
      <c r="F31" s="27" t="s">
        <v>42</v>
      </c>
      <c r="G31" s="27"/>
      <c r="H31" s="28" t="n">
        <v>0</v>
      </c>
      <c r="I31" s="28"/>
    </row>
    <row r="32" customFormat="false" ht="12.75" hidden="false" customHeight="true" outlineLevel="0" collapsed="false">
      <c r="B32" s="100" t="n">
        <v>12</v>
      </c>
      <c r="C32" s="24"/>
      <c r="D32" s="24"/>
      <c r="E32" s="24"/>
      <c r="F32" s="27" t="s">
        <v>44</v>
      </c>
      <c r="G32" s="27"/>
      <c r="H32" s="28" t="n">
        <v>0</v>
      </c>
      <c r="I32" s="28"/>
    </row>
    <row r="33" customFormat="false" ht="36.75" hidden="false" customHeight="true" outlineLevel="0" collapsed="false">
      <c r="B33" s="100"/>
      <c r="C33" s="24"/>
      <c r="D33" s="24"/>
      <c r="E33" s="24"/>
      <c r="F33" s="27" t="s">
        <v>45</v>
      </c>
      <c r="G33" s="27"/>
      <c r="H33" s="28" t="n">
        <v>0</v>
      </c>
      <c r="I33" s="28"/>
    </row>
    <row r="34" customFormat="false" ht="22.5" hidden="false" customHeight="true" outlineLevel="0" collapsed="false">
      <c r="B34" s="100" t="n">
        <v>13</v>
      </c>
      <c r="C34" s="24"/>
      <c r="D34" s="24"/>
      <c r="E34" s="24"/>
      <c r="F34" s="27" t="s">
        <v>46</v>
      </c>
      <c r="G34" s="27"/>
      <c r="H34" s="28" t="n">
        <v>0</v>
      </c>
      <c r="I34" s="28"/>
    </row>
    <row r="35" customFormat="false" ht="23.25" hidden="false" customHeight="true" outlineLevel="0" collapsed="false">
      <c r="B35" s="106"/>
      <c r="C35" s="24"/>
      <c r="D35" s="24"/>
      <c r="E35" s="24"/>
      <c r="F35" s="27" t="s">
        <v>48</v>
      </c>
      <c r="G35" s="27"/>
      <c r="H35" s="28" t="n">
        <v>0</v>
      </c>
      <c r="I35" s="28"/>
    </row>
    <row r="36" customFormat="false" ht="15.75" hidden="false" customHeight="true" outlineLevel="0" collapsed="false">
      <c r="B36" s="59"/>
      <c r="C36" s="60" t="s">
        <v>59</v>
      </c>
      <c r="D36" s="61"/>
      <c r="E36" s="61"/>
      <c r="F36" s="61"/>
      <c r="G36" s="61"/>
      <c r="H36" s="62" t="n">
        <f aca="false">SUM(H18:H35)</f>
        <v>28845.4</v>
      </c>
      <c r="I36" s="62"/>
    </row>
    <row r="37" customFormat="false" ht="15.75" hidden="false" customHeight="false" outlineLevel="0" collapsed="false">
      <c r="B37" s="108"/>
    </row>
    <row r="38" customFormat="false" ht="15" hidden="false" customHeight="false" outlineLevel="0" collapsed="false">
      <c r="B38" s="99" t="s">
        <v>61</v>
      </c>
      <c r="C38" s="19"/>
      <c r="D38" s="19"/>
      <c r="E38" s="19"/>
      <c r="F38" s="19"/>
      <c r="G38" s="19"/>
      <c r="H38" s="19"/>
      <c r="I38" s="19"/>
    </row>
    <row r="39" customFormat="false" ht="24" hidden="false" customHeight="true" outlineLevel="0" collapsed="false">
      <c r="B39" s="100" t="s">
        <v>15</v>
      </c>
      <c r="C39" s="23" t="s">
        <v>16</v>
      </c>
      <c r="D39" s="24" t="s">
        <v>17</v>
      </c>
      <c r="E39" s="24"/>
      <c r="F39" s="24" t="s">
        <v>18</v>
      </c>
      <c r="G39" s="24"/>
      <c r="H39" s="23" t="s">
        <v>19</v>
      </c>
      <c r="I39" s="23"/>
    </row>
    <row r="40" customFormat="false" ht="27" hidden="false" customHeight="true" outlineLevel="0" collapsed="false">
      <c r="B40" s="100"/>
      <c r="C40" s="65"/>
      <c r="D40" s="65"/>
      <c r="E40" s="65"/>
      <c r="F40" s="27"/>
      <c r="G40" s="27"/>
      <c r="H40" s="71"/>
      <c r="I40" s="71"/>
    </row>
    <row r="41" customFormat="false" ht="15.75" hidden="false" customHeight="true" outlineLevel="0" collapsed="false">
      <c r="B41" s="59"/>
      <c r="C41" s="60" t="s">
        <v>59</v>
      </c>
      <c r="D41" s="61"/>
      <c r="E41" s="61"/>
      <c r="F41" s="59"/>
      <c r="G41" s="59"/>
      <c r="H41" s="64"/>
      <c r="I41" s="64"/>
    </row>
    <row r="42" customFormat="false" ht="10.5" hidden="false" customHeight="true" outlineLevel="0" collapsed="false">
      <c r="B42" s="97"/>
    </row>
    <row r="43" customFormat="false" ht="15" hidden="false" customHeight="false" outlineLevel="0" collapsed="false">
      <c r="B43" s="99" t="s">
        <v>62</v>
      </c>
      <c r="C43" s="19"/>
      <c r="D43" s="19"/>
      <c r="E43" s="19"/>
      <c r="F43" s="19"/>
      <c r="G43" s="19"/>
      <c r="H43" s="19"/>
      <c r="I43" s="19"/>
    </row>
    <row r="44" customFormat="false" ht="24" hidden="false" customHeight="true" outlineLevel="0" collapsed="false">
      <c r="B44" s="100" t="s">
        <v>15</v>
      </c>
      <c r="C44" s="23" t="s">
        <v>16</v>
      </c>
      <c r="D44" s="24" t="s">
        <v>17</v>
      </c>
      <c r="E44" s="24"/>
      <c r="F44" s="24" t="s">
        <v>18</v>
      </c>
      <c r="G44" s="24"/>
      <c r="H44" s="23" t="s">
        <v>19</v>
      </c>
      <c r="I44" s="23"/>
    </row>
    <row r="45" customFormat="false" ht="12.75" hidden="false" customHeight="true" outlineLevel="0" collapsed="false">
      <c r="B45" s="100" t="n">
        <v>1</v>
      </c>
      <c r="C45" s="24" t="s">
        <v>121</v>
      </c>
      <c r="D45" s="24" t="s">
        <v>22</v>
      </c>
      <c r="E45" s="24"/>
      <c r="F45" s="27" t="s">
        <v>23</v>
      </c>
      <c r="G45" s="27"/>
      <c r="H45" s="28" t="n">
        <v>0</v>
      </c>
      <c r="I45" s="28"/>
    </row>
    <row r="46" customFormat="false" ht="12.75" hidden="false" customHeight="true" outlineLevel="0" collapsed="false">
      <c r="B46" s="100" t="n">
        <v>2</v>
      </c>
      <c r="C46" s="24"/>
      <c r="D46" s="24"/>
      <c r="E46" s="24"/>
      <c r="F46" s="27" t="s">
        <v>25</v>
      </c>
      <c r="G46" s="27"/>
      <c r="H46" s="28" t="n">
        <v>0</v>
      </c>
      <c r="I46" s="28"/>
    </row>
    <row r="47" customFormat="false" ht="15.75" hidden="false" customHeight="true" outlineLevel="0" collapsed="false">
      <c r="B47" s="100" t="n">
        <v>3</v>
      </c>
      <c r="C47" s="24"/>
      <c r="D47" s="24"/>
      <c r="E47" s="24"/>
      <c r="F47" s="27" t="s">
        <v>63</v>
      </c>
      <c r="G47" s="27"/>
      <c r="H47" s="28" t="n">
        <v>0</v>
      </c>
      <c r="I47" s="28"/>
    </row>
    <row r="48" customFormat="false" ht="16.5" hidden="false" customHeight="true" outlineLevel="0" collapsed="false">
      <c r="B48" s="100" t="n">
        <v>4</v>
      </c>
      <c r="C48" s="24"/>
      <c r="D48" s="24"/>
      <c r="E48" s="24"/>
      <c r="F48" s="27" t="s">
        <v>32</v>
      </c>
      <c r="G48" s="27"/>
      <c r="H48" s="28" t="n">
        <v>0</v>
      </c>
      <c r="I48" s="28"/>
    </row>
    <row r="49" customFormat="false" ht="12.75" hidden="false" customHeight="true" outlineLevel="0" collapsed="false">
      <c r="B49" s="100" t="n">
        <v>5</v>
      </c>
      <c r="C49" s="24"/>
      <c r="D49" s="24"/>
      <c r="E49" s="24"/>
      <c r="F49" s="27" t="s">
        <v>64</v>
      </c>
      <c r="G49" s="27"/>
      <c r="H49" s="28" t="n">
        <v>0</v>
      </c>
      <c r="I49" s="28"/>
    </row>
    <row r="50" customFormat="false" ht="25.5" hidden="false" customHeight="true" outlineLevel="0" collapsed="false">
      <c r="B50" s="100" t="n">
        <v>6</v>
      </c>
      <c r="C50" s="24"/>
      <c r="D50" s="24"/>
      <c r="E50" s="24"/>
      <c r="F50" s="27" t="s">
        <v>65</v>
      </c>
      <c r="G50" s="27"/>
      <c r="H50" s="28" t="n">
        <v>0</v>
      </c>
      <c r="I50" s="28"/>
    </row>
    <row r="51" customFormat="false" ht="12.75" hidden="false" customHeight="true" outlineLevel="0" collapsed="false">
      <c r="B51" s="100" t="n">
        <v>7</v>
      </c>
      <c r="C51" s="24"/>
      <c r="D51" s="24"/>
      <c r="E51" s="24"/>
      <c r="F51" s="27" t="s">
        <v>119</v>
      </c>
      <c r="G51" s="27"/>
      <c r="H51" s="28" t="n">
        <v>0</v>
      </c>
      <c r="I51" s="28"/>
    </row>
    <row r="52" customFormat="false" ht="27" hidden="false" customHeight="true" outlineLevel="0" collapsed="false">
      <c r="B52" s="100" t="n">
        <v>8</v>
      </c>
      <c r="C52" s="24"/>
      <c r="D52" s="24"/>
      <c r="E52" s="24"/>
      <c r="F52" s="27" t="s">
        <v>40</v>
      </c>
      <c r="G52" s="27"/>
      <c r="H52" s="28" t="n">
        <v>0</v>
      </c>
      <c r="I52" s="28"/>
    </row>
    <row r="53" customFormat="false" ht="27" hidden="false" customHeight="true" outlineLevel="0" collapsed="false">
      <c r="B53" s="100" t="n">
        <v>9</v>
      </c>
      <c r="C53" s="24"/>
      <c r="D53" s="24"/>
      <c r="E53" s="24"/>
      <c r="F53" s="27" t="s">
        <v>68</v>
      </c>
      <c r="G53" s="27"/>
      <c r="H53" s="28" t="n">
        <v>0</v>
      </c>
      <c r="I53" s="28"/>
    </row>
    <row r="54" customFormat="false" ht="22.5" hidden="false" customHeight="true" outlineLevel="0" collapsed="false">
      <c r="B54" s="100" t="n">
        <v>10</v>
      </c>
      <c r="C54" s="24"/>
      <c r="D54" s="24"/>
      <c r="E54" s="24"/>
      <c r="F54" s="27" t="s">
        <v>69</v>
      </c>
      <c r="G54" s="27"/>
      <c r="H54" s="28" t="n">
        <v>0</v>
      </c>
      <c r="I54" s="28"/>
    </row>
    <row r="55" customFormat="false" ht="22.5" hidden="false" customHeight="true" outlineLevel="0" collapsed="false">
      <c r="B55" s="100" t="n">
        <v>11</v>
      </c>
      <c r="C55" s="24"/>
      <c r="D55" s="24"/>
      <c r="E55" s="24"/>
      <c r="F55" s="27" t="s">
        <v>45</v>
      </c>
      <c r="G55" s="27"/>
      <c r="H55" s="28" t="n">
        <v>0</v>
      </c>
      <c r="I55" s="28"/>
    </row>
    <row r="56" customFormat="false" ht="16.5" hidden="false" customHeight="true" outlineLevel="0" collapsed="false">
      <c r="B56" s="100" t="n">
        <v>12</v>
      </c>
      <c r="C56" s="24"/>
      <c r="D56" s="24"/>
      <c r="E56" s="24"/>
      <c r="F56" s="27" t="s">
        <v>42</v>
      </c>
      <c r="G56" s="27"/>
      <c r="H56" s="28" t="n">
        <v>0</v>
      </c>
      <c r="I56" s="28"/>
    </row>
    <row r="57" customFormat="false" ht="12.75" hidden="false" customHeight="true" outlineLevel="0" collapsed="false">
      <c r="B57" s="100" t="n">
        <v>13</v>
      </c>
      <c r="C57" s="24"/>
      <c r="D57" s="24"/>
      <c r="E57" s="24"/>
      <c r="F57" s="27" t="s">
        <v>44</v>
      </c>
      <c r="G57" s="27"/>
      <c r="H57" s="28" t="n">
        <v>0</v>
      </c>
      <c r="I57" s="28"/>
    </row>
    <row r="58" customFormat="false" ht="24.75" hidden="false" customHeight="true" outlineLevel="0" collapsed="false">
      <c r="B58" s="100" t="n">
        <v>14</v>
      </c>
      <c r="C58" s="24"/>
      <c r="D58" s="24"/>
      <c r="E58" s="24"/>
      <c r="F58" s="27" t="s">
        <v>46</v>
      </c>
      <c r="G58" s="27"/>
      <c r="H58" s="28" t="n">
        <v>0</v>
      </c>
      <c r="I58" s="28"/>
    </row>
    <row r="59" customFormat="false" ht="23.25" hidden="false" customHeight="true" outlineLevel="0" collapsed="false">
      <c r="B59" s="106" t="n">
        <v>15</v>
      </c>
      <c r="C59" s="24"/>
      <c r="D59" s="24"/>
      <c r="E59" s="24"/>
      <c r="F59" s="27" t="s">
        <v>73</v>
      </c>
      <c r="G59" s="27"/>
      <c r="H59" s="28" t="n">
        <v>0</v>
      </c>
      <c r="I59" s="28"/>
    </row>
    <row r="60" customFormat="false" ht="23.25" hidden="false" customHeight="true" outlineLevel="0" collapsed="false">
      <c r="B60" s="106" t="n">
        <v>16</v>
      </c>
      <c r="C60" s="24"/>
      <c r="D60" s="24"/>
      <c r="E60" s="24"/>
      <c r="F60" s="27" t="s">
        <v>120</v>
      </c>
      <c r="G60" s="27"/>
      <c r="H60" s="28" t="n">
        <v>0</v>
      </c>
      <c r="I60" s="28"/>
    </row>
    <row r="61" customFormat="false" ht="26.25" hidden="false" customHeight="true" outlineLevel="0" collapsed="false">
      <c r="B61" s="59"/>
      <c r="C61" s="60" t="s">
        <v>59</v>
      </c>
      <c r="D61" s="61"/>
      <c r="E61" s="61"/>
      <c r="F61" s="61"/>
      <c r="G61" s="61"/>
      <c r="H61" s="62" t="n">
        <f aca="false">SUM(H45:H60)</f>
        <v>0</v>
      </c>
      <c r="I61" s="62"/>
    </row>
    <row r="62" customFormat="false" ht="34.9" hidden="false" customHeight="true" outlineLevel="0" collapsed="false">
      <c r="B62" s="99" t="s">
        <v>78</v>
      </c>
      <c r="C62" s="19"/>
      <c r="D62" s="19"/>
      <c r="E62" s="19"/>
      <c r="F62" s="19"/>
      <c r="G62" s="19"/>
      <c r="H62" s="19"/>
      <c r="I62" s="19"/>
    </row>
    <row r="63" customFormat="false" ht="34.9" hidden="false" customHeight="true" outlineLevel="0" collapsed="false">
      <c r="B63" s="100" t="s">
        <v>15</v>
      </c>
      <c r="C63" s="23" t="s">
        <v>16</v>
      </c>
      <c r="D63" s="24" t="s">
        <v>17</v>
      </c>
      <c r="E63" s="24"/>
      <c r="F63" s="24" t="s">
        <v>18</v>
      </c>
      <c r="G63" s="24"/>
      <c r="H63" s="121" t="s">
        <v>19</v>
      </c>
      <c r="I63" s="121"/>
    </row>
    <row r="64" customFormat="false" ht="12.75" hidden="false" customHeight="true" outlineLevel="0" collapsed="false">
      <c r="B64" s="100"/>
      <c r="C64" s="122"/>
      <c r="D64" s="74"/>
      <c r="E64" s="74"/>
      <c r="F64" s="27"/>
      <c r="G64" s="27"/>
      <c r="H64" s="75"/>
      <c r="I64" s="76"/>
    </row>
    <row r="65" customFormat="false" ht="12.75" hidden="false" customHeight="true" outlineLevel="0" collapsed="false">
      <c r="B65" s="100"/>
      <c r="C65" s="100"/>
      <c r="D65" s="72"/>
      <c r="E65" s="73"/>
      <c r="F65" s="123"/>
      <c r="G65" s="124"/>
      <c r="H65" s="75"/>
      <c r="I65" s="76"/>
    </row>
    <row r="66" customFormat="false" ht="12.75" hidden="false" customHeight="false" outlineLevel="0" collapsed="false">
      <c r="B66" s="100"/>
      <c r="C66" s="100"/>
      <c r="D66" s="72"/>
      <c r="E66" s="73"/>
      <c r="F66" s="123"/>
      <c r="G66" s="124"/>
      <c r="H66" s="75"/>
      <c r="I66" s="76"/>
    </row>
    <row r="67" customFormat="false" ht="15" hidden="false" customHeight="true" outlineLevel="0" collapsed="false">
      <c r="B67" s="100"/>
      <c r="C67" s="100"/>
      <c r="D67" s="125"/>
      <c r="E67" s="124"/>
      <c r="F67" s="74"/>
      <c r="G67" s="74"/>
      <c r="H67" s="126"/>
      <c r="I67" s="124"/>
    </row>
    <row r="68" customFormat="false" ht="12.75" hidden="false" customHeight="false" outlineLevel="0" collapsed="false">
      <c r="B68" s="100"/>
      <c r="C68" s="100"/>
      <c r="D68" s="125"/>
      <c r="E68" s="124"/>
      <c r="F68" s="74"/>
      <c r="G68" s="74"/>
      <c r="H68" s="126"/>
      <c r="I68" s="124"/>
    </row>
    <row r="69" customFormat="false" ht="16.5" hidden="false" customHeight="true" outlineLevel="0" collapsed="false">
      <c r="B69" s="59"/>
      <c r="C69" s="59"/>
      <c r="D69" s="59"/>
      <c r="E69" s="59"/>
      <c r="F69" s="59"/>
      <c r="G69" s="59"/>
      <c r="H69" s="127"/>
      <c r="I69" s="127"/>
    </row>
    <row r="70" customFormat="false" ht="15.75" hidden="false" customHeight="true" outlineLevel="0" collapsed="false">
      <c r="B70" s="59"/>
      <c r="C70" s="60" t="s">
        <v>59</v>
      </c>
      <c r="D70" s="61"/>
      <c r="E70" s="61"/>
      <c r="F70" s="59"/>
      <c r="G70" s="59"/>
      <c r="H70" s="77" t="n">
        <f aca="false">SUM(H64:H69)</f>
        <v>0</v>
      </c>
      <c r="I70" s="77"/>
    </row>
    <row r="71" customFormat="false" ht="15.75" hidden="false" customHeight="false" outlineLevel="0" collapsed="false">
      <c r="B71" s="97"/>
      <c r="C71" s="113"/>
      <c r="D71" s="94"/>
    </row>
    <row r="72" customFormat="false" ht="15" hidden="false" customHeight="false" outlineLevel="0" collapsed="false">
      <c r="B72" s="114" t="s">
        <v>79</v>
      </c>
      <c r="C72" s="114"/>
      <c r="D72" s="114"/>
      <c r="E72" s="114"/>
      <c r="F72" s="114"/>
      <c r="G72" s="114"/>
      <c r="H72" s="114"/>
      <c r="I72" s="114"/>
    </row>
    <row r="73" customFormat="false" ht="24" hidden="false" customHeight="true" outlineLevel="0" collapsed="false">
      <c r="B73" s="100" t="s">
        <v>15</v>
      </c>
      <c r="C73" s="24" t="s">
        <v>16</v>
      </c>
      <c r="D73" s="24" t="s">
        <v>17</v>
      </c>
      <c r="E73" s="24"/>
      <c r="F73" s="24" t="s">
        <v>18</v>
      </c>
      <c r="G73" s="24"/>
      <c r="H73" s="24" t="s">
        <v>19</v>
      </c>
      <c r="I73" s="24"/>
    </row>
    <row r="74" customFormat="false" ht="13.5" hidden="false" customHeight="true" outlineLevel="0" collapsed="false">
      <c r="B74" s="80"/>
      <c r="C74" s="128"/>
      <c r="D74" s="80"/>
      <c r="E74" s="80"/>
      <c r="F74" s="80"/>
      <c r="G74" s="80"/>
      <c r="H74" s="77"/>
      <c r="I74" s="77"/>
    </row>
    <row r="75" customFormat="false" ht="15.75" hidden="false" customHeight="true" outlineLevel="0" collapsed="false">
      <c r="B75" s="59"/>
      <c r="C75" s="61" t="s">
        <v>59</v>
      </c>
      <c r="D75" s="61"/>
      <c r="E75" s="61"/>
      <c r="F75" s="59"/>
      <c r="G75" s="59"/>
      <c r="H75" s="59"/>
      <c r="I75" s="59"/>
    </row>
    <row r="76" customFormat="false" ht="12" hidden="false" customHeight="true" outlineLevel="0" collapsed="false">
      <c r="B76" s="82" t="s">
        <v>80</v>
      </c>
      <c r="C76" s="82"/>
      <c r="D76" s="82"/>
      <c r="E76" s="82"/>
      <c r="F76" s="82"/>
      <c r="G76" s="82"/>
      <c r="H76" s="82"/>
      <c r="I76" s="82"/>
    </row>
    <row r="77" customFormat="false" ht="12" hidden="false" customHeight="true" outlineLevel="0" collapsed="false">
      <c r="B77" s="83" t="s">
        <v>81</v>
      </c>
      <c r="C77" s="83"/>
      <c r="D77" s="83"/>
      <c r="E77" s="83"/>
      <c r="F77" s="83"/>
      <c r="G77" s="83"/>
      <c r="H77" s="83"/>
      <c r="I77" s="83"/>
    </row>
    <row r="78" customFormat="false" ht="17.25" hidden="false" customHeight="true" outlineLevel="0" collapsed="false">
      <c r="B78" s="83" t="s">
        <v>82</v>
      </c>
      <c r="C78" s="83"/>
      <c r="D78" s="83"/>
      <c r="E78" s="83"/>
      <c r="F78" s="83"/>
      <c r="G78" s="83"/>
      <c r="H78" s="83"/>
      <c r="I78" s="83"/>
    </row>
    <row r="79" s="79" customFormat="true" ht="15" hidden="false" customHeight="true" outlineLevel="0" collapsed="false">
      <c r="B79" s="83" t="s">
        <v>83</v>
      </c>
      <c r="C79" s="83"/>
      <c r="D79" s="83"/>
      <c r="E79" s="83"/>
      <c r="F79" s="83"/>
      <c r="G79" s="83"/>
      <c r="H79" s="83"/>
      <c r="I79" s="83"/>
    </row>
    <row r="80" customFormat="false" ht="27.75" hidden="false" customHeight="true" outlineLevel="0" collapsed="false">
      <c r="B80" s="84" t="s">
        <v>84</v>
      </c>
      <c r="C80" s="84"/>
      <c r="D80" s="84"/>
      <c r="E80" s="84"/>
      <c r="F80" s="84"/>
      <c r="G80" s="84"/>
      <c r="H80" s="84"/>
      <c r="I80" s="84"/>
    </row>
    <row r="81" customFormat="false" ht="15" hidden="false" customHeight="true" outlineLevel="0" collapsed="false">
      <c r="B81" s="86" t="s">
        <v>85</v>
      </c>
      <c r="C81" s="86"/>
      <c r="D81" s="86"/>
      <c r="E81" s="86"/>
      <c r="F81" s="86"/>
      <c r="G81" s="86"/>
      <c r="H81" s="86"/>
      <c r="I81" s="86"/>
    </row>
    <row r="82" customFormat="false" ht="12.75" hidden="false" customHeight="true" outlineLevel="0" collapsed="false">
      <c r="B82" s="87" t="s">
        <v>86</v>
      </c>
      <c r="C82" s="87"/>
      <c r="D82" s="87"/>
      <c r="E82" s="87"/>
      <c r="F82" s="87"/>
      <c r="G82" s="87"/>
      <c r="H82" s="87"/>
      <c r="I82" s="87"/>
    </row>
    <row r="83" customFormat="false" ht="12.75" hidden="false" customHeight="true" outlineLevel="0" collapsed="false">
      <c r="B83" s="1" t="s">
        <v>87</v>
      </c>
      <c r="G83" s="88"/>
      <c r="H83" s="88"/>
    </row>
    <row r="84" customFormat="false" ht="33" hidden="false" customHeight="true" outlineLevel="0" collapsed="false">
      <c r="B84" s="89" t="s">
        <v>88</v>
      </c>
      <c r="C84" s="89"/>
      <c r="D84" s="89"/>
      <c r="E84" s="90"/>
      <c r="G84" s="88"/>
      <c r="H84" s="91" t="s">
        <v>89</v>
      </c>
      <c r="I84" s="91"/>
    </row>
    <row r="85" customFormat="false" ht="13.5" hidden="false" customHeight="true" outlineLevel="0" collapsed="false">
      <c r="B85" s="116" t="s">
        <v>90</v>
      </c>
      <c r="C85" s="116"/>
      <c r="D85" s="116"/>
      <c r="F85" s="93" t="s">
        <v>91</v>
      </c>
      <c r="G85" s="4"/>
      <c r="H85" s="93" t="s">
        <v>92</v>
      </c>
      <c r="I85" s="93"/>
    </row>
    <row r="86" customFormat="false" ht="14.25" hidden="false" customHeight="true" outlineLevel="0" collapsed="false">
      <c r="B86" s="91" t="s">
        <v>93</v>
      </c>
      <c r="C86" s="91"/>
      <c r="D86" s="91"/>
      <c r="E86" s="88"/>
      <c r="F86" s="90"/>
      <c r="G86" s="90"/>
      <c r="H86" s="91" t="s">
        <v>94</v>
      </c>
      <c r="I86" s="91"/>
    </row>
    <row r="87" customFormat="false" ht="12.75" hidden="false" customHeight="true" outlineLevel="0" collapsed="false">
      <c r="B87" s="118" t="s">
        <v>95</v>
      </c>
      <c r="C87" s="118"/>
      <c r="D87" s="118"/>
      <c r="F87" s="93" t="s">
        <v>91</v>
      </c>
      <c r="H87" s="96" t="s">
        <v>92</v>
      </c>
      <c r="I87" s="96"/>
    </row>
    <row r="89" customFormat="false" ht="32.25" hidden="false" customHeight="true" outlineLevel="0" collapsed="false"/>
  </sheetData>
  <mergeCells count="141">
    <mergeCell ref="B1:H1"/>
    <mergeCell ref="B2:G2"/>
    <mergeCell ref="C4:H4"/>
    <mergeCell ref="B5:G5"/>
    <mergeCell ref="B7:I7"/>
    <mergeCell ref="B8:I8"/>
    <mergeCell ref="D10:F10"/>
    <mergeCell ref="D11:F11"/>
    <mergeCell ref="G13:H13"/>
    <mergeCell ref="G14:H14"/>
    <mergeCell ref="G15:H15"/>
    <mergeCell ref="D17:E17"/>
    <mergeCell ref="F17:G17"/>
    <mergeCell ref="H17:I17"/>
    <mergeCell ref="C18:C35"/>
    <mergeCell ref="D18:E35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F32:G32"/>
    <mergeCell ref="H32:I32"/>
    <mergeCell ref="F33:G33"/>
    <mergeCell ref="H33:I33"/>
    <mergeCell ref="F34:G34"/>
    <mergeCell ref="H34:I34"/>
    <mergeCell ref="F35:G35"/>
    <mergeCell ref="H35:I35"/>
    <mergeCell ref="D36:E36"/>
    <mergeCell ref="F36:G36"/>
    <mergeCell ref="H36:I36"/>
    <mergeCell ref="D39:E39"/>
    <mergeCell ref="F39:G39"/>
    <mergeCell ref="H39:I39"/>
    <mergeCell ref="D40:E40"/>
    <mergeCell ref="F40:G40"/>
    <mergeCell ref="H40:I40"/>
    <mergeCell ref="D41:E41"/>
    <mergeCell ref="F41:G41"/>
    <mergeCell ref="H41:I41"/>
    <mergeCell ref="D44:E44"/>
    <mergeCell ref="F44:G44"/>
    <mergeCell ref="H44:I44"/>
    <mergeCell ref="C45:C60"/>
    <mergeCell ref="D45:E60"/>
    <mergeCell ref="F45:G45"/>
    <mergeCell ref="H45:I45"/>
    <mergeCell ref="F46:G46"/>
    <mergeCell ref="H46:I46"/>
    <mergeCell ref="F47:G47"/>
    <mergeCell ref="H47:I47"/>
    <mergeCell ref="F48:G48"/>
    <mergeCell ref="H48:I48"/>
    <mergeCell ref="F49:G49"/>
    <mergeCell ref="H49:I49"/>
    <mergeCell ref="F50:G50"/>
    <mergeCell ref="H50:I50"/>
    <mergeCell ref="F51:G51"/>
    <mergeCell ref="H51:I51"/>
    <mergeCell ref="F52:G52"/>
    <mergeCell ref="H52:I52"/>
    <mergeCell ref="F53:G53"/>
    <mergeCell ref="H53:I53"/>
    <mergeCell ref="F54:G54"/>
    <mergeCell ref="H54:I54"/>
    <mergeCell ref="F55:G55"/>
    <mergeCell ref="H55:I55"/>
    <mergeCell ref="F56:G56"/>
    <mergeCell ref="H56:I56"/>
    <mergeCell ref="F57:G57"/>
    <mergeCell ref="H57:I57"/>
    <mergeCell ref="F58:G58"/>
    <mergeCell ref="H58:I58"/>
    <mergeCell ref="F59:G59"/>
    <mergeCell ref="H59:I59"/>
    <mergeCell ref="F60:G60"/>
    <mergeCell ref="H60:I60"/>
    <mergeCell ref="D61:E61"/>
    <mergeCell ref="F61:G61"/>
    <mergeCell ref="H61:I61"/>
    <mergeCell ref="D63:E63"/>
    <mergeCell ref="F63:G63"/>
    <mergeCell ref="H63:I63"/>
    <mergeCell ref="D64:E64"/>
    <mergeCell ref="F64:G64"/>
    <mergeCell ref="F67:G67"/>
    <mergeCell ref="F68:G68"/>
    <mergeCell ref="D69:E69"/>
    <mergeCell ref="F69:G69"/>
    <mergeCell ref="H69:I69"/>
    <mergeCell ref="D70:E70"/>
    <mergeCell ref="F70:G70"/>
    <mergeCell ref="H70:I70"/>
    <mergeCell ref="B72:I72"/>
    <mergeCell ref="D73:E73"/>
    <mergeCell ref="F73:G73"/>
    <mergeCell ref="H73:I73"/>
    <mergeCell ref="D74:E74"/>
    <mergeCell ref="F74:G74"/>
    <mergeCell ref="H74:I74"/>
    <mergeCell ref="D75:E75"/>
    <mergeCell ref="F75:G75"/>
    <mergeCell ref="H75:I75"/>
    <mergeCell ref="B76:I76"/>
    <mergeCell ref="B77:I77"/>
    <mergeCell ref="B78:I78"/>
    <mergeCell ref="B79:I79"/>
    <mergeCell ref="B80:I80"/>
    <mergeCell ref="B81:I81"/>
    <mergeCell ref="B82:I82"/>
    <mergeCell ref="B84:D84"/>
    <mergeCell ref="B85:D85"/>
    <mergeCell ref="H85:I85"/>
    <mergeCell ref="B86:D86"/>
    <mergeCell ref="H86:I86"/>
    <mergeCell ref="B87:D87"/>
    <mergeCell ref="H87:I8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9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2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:F10"/>
    </sheetView>
  </sheetViews>
  <sheetFormatPr defaultColWidth="9.13671875" defaultRowHeight="12.75" zeroHeight="false" outlineLevelRow="0" outlineLevelCol="0"/>
  <cols>
    <col collapsed="false" customWidth="false" hidden="false" outlineLevel="0" max="1" min="1" style="1" width="9.13"/>
    <col collapsed="false" customWidth="true" hidden="false" outlineLevel="0" max="2" min="2" style="1" width="3.98"/>
    <col collapsed="false" customWidth="true" hidden="false" outlineLevel="0" max="3" min="3" style="1" width="18.83"/>
    <col collapsed="false" customWidth="true" hidden="false" outlineLevel="0" max="4" min="4" style="1" width="15.12"/>
    <col collapsed="false" customWidth="true" hidden="false" outlineLevel="0" max="5" min="5" style="1" width="4.56"/>
    <col collapsed="false" customWidth="true" hidden="false" outlineLevel="0" max="6" min="6" style="1" width="13.55"/>
    <col collapsed="false" customWidth="true" hidden="false" outlineLevel="0" max="7" min="7" style="1" width="11.84"/>
    <col collapsed="false" customWidth="true" hidden="false" outlineLevel="0" max="8" min="8" style="1" width="12.98"/>
    <col collapsed="false" customWidth="true" hidden="false" outlineLevel="0" max="9" min="9" style="1" width="4.84"/>
    <col collapsed="false" customWidth="false" hidden="false" outlineLevel="0" max="11" min="10" style="1" width="9.13"/>
    <col collapsed="false" customWidth="true" hidden="false" outlineLevel="0" max="12" min="12" style="1" width="11.27"/>
    <col collapsed="false" customWidth="false" hidden="false" outlineLevel="0" max="257" min="13" style="1" width="9.13"/>
  </cols>
  <sheetData>
    <row r="1" customFormat="false" ht="12.75" hidden="false" customHeight="false" outlineLevel="0" collapsed="false">
      <c r="B1" s="3" t="s">
        <v>0</v>
      </c>
      <c r="C1" s="3"/>
      <c r="D1" s="3"/>
      <c r="E1" s="3"/>
      <c r="F1" s="3"/>
      <c r="G1" s="3"/>
      <c r="H1" s="3"/>
    </row>
    <row r="2" customFormat="false" ht="12.75" hidden="false" customHeight="false" outlineLevel="0" collapsed="false">
      <c r="B2" s="4" t="s">
        <v>1</v>
      </c>
      <c r="C2" s="4"/>
      <c r="D2" s="4"/>
      <c r="E2" s="4"/>
      <c r="F2" s="4"/>
      <c r="G2" s="4"/>
      <c r="H2" s="2"/>
    </row>
    <row r="3" customFormat="false" ht="15.75" hidden="false" customHeight="false" outlineLevel="0" collapsed="false">
      <c r="B3" s="97"/>
    </row>
    <row r="4" customFormat="false" ht="14.25" hidden="false" customHeight="false" outlineLevel="0" collapsed="false">
      <c r="B4" s="119"/>
      <c r="C4" s="19" t="s">
        <v>122</v>
      </c>
      <c r="D4" s="19"/>
      <c r="E4" s="19"/>
      <c r="F4" s="19"/>
      <c r="G4" s="19"/>
    </row>
    <row r="5" customFormat="false" ht="12.75" hidden="false" customHeight="false" outlineLevel="0" collapsed="false">
      <c r="B5" s="4" t="s">
        <v>3</v>
      </c>
      <c r="C5" s="4"/>
      <c r="D5" s="4"/>
      <c r="E5" s="4"/>
      <c r="F5" s="4"/>
      <c r="G5" s="4"/>
    </row>
    <row r="6" customFormat="false" ht="12.75" hidden="false" customHeight="false" outlineLevel="0" collapsed="false">
      <c r="B6" s="4"/>
      <c r="C6" s="4"/>
      <c r="D6" s="4"/>
      <c r="E6" s="2"/>
      <c r="F6" s="2"/>
      <c r="G6" s="2"/>
    </row>
    <row r="7" customFormat="false" ht="14.25" hidden="false" customHeight="false" outlineLevel="0" collapsed="false">
      <c r="B7" s="8" t="s">
        <v>4</v>
      </c>
      <c r="C7" s="8"/>
      <c r="D7" s="8"/>
      <c r="E7" s="8"/>
      <c r="F7" s="8"/>
      <c r="G7" s="8"/>
      <c r="H7" s="8"/>
      <c r="I7" s="8"/>
    </row>
    <row r="8" customFormat="false" ht="15.75" hidden="false" customHeight="false" outlineLevel="0" collapsed="false">
      <c r="B8" s="9" t="str">
        <f aca="false">'SAV.'!B8</f>
        <v> 2025 M. RUGSĖJO 30  D. </v>
      </c>
      <c r="C8" s="9"/>
      <c r="D8" s="9"/>
      <c r="E8" s="9"/>
      <c r="F8" s="9"/>
      <c r="G8" s="9"/>
      <c r="H8" s="9"/>
      <c r="I8" s="9"/>
    </row>
    <row r="9" customFormat="false" ht="14.25" hidden="false" customHeight="false" outlineLevel="0" collapsed="false">
      <c r="B9" s="98"/>
    </row>
    <row r="10" customFormat="false" ht="14.25" hidden="false" customHeight="false" outlineLevel="0" collapsed="false">
      <c r="B10" s="98"/>
      <c r="C10" s="2"/>
      <c r="D10" s="11" t="n">
        <f aca="false">SUM('Atidėjiniai VALSTYBĖ'!D10:F10)</f>
        <v>45975</v>
      </c>
      <c r="E10" s="11"/>
      <c r="F10" s="11"/>
      <c r="G10" s="2"/>
      <c r="H10" s="2"/>
      <c r="I10" s="2"/>
    </row>
    <row r="11" customFormat="false" ht="14.25" hidden="false" customHeight="false" outlineLevel="0" collapsed="false">
      <c r="B11" s="98"/>
      <c r="C11" s="2"/>
      <c r="D11" s="12" t="s">
        <v>6</v>
      </c>
      <c r="E11" s="12"/>
      <c r="F11" s="12"/>
      <c r="G11" s="2"/>
      <c r="H11" s="2"/>
      <c r="I11" s="2"/>
    </row>
    <row r="12" customFormat="false" ht="12.75" hidden="false" customHeight="false" outlineLevel="0" collapsed="false">
      <c r="E12" s="1" t="s">
        <v>7</v>
      </c>
      <c r="I12" s="13" t="s">
        <v>8</v>
      </c>
    </row>
    <row r="13" customFormat="false" ht="15" hidden="false" customHeight="false" outlineLevel="0" collapsed="false">
      <c r="B13" s="88"/>
      <c r="G13" s="15" t="s">
        <v>9</v>
      </c>
      <c r="H13" s="15"/>
      <c r="I13" s="16" t="n">
        <v>22</v>
      </c>
    </row>
    <row r="14" customFormat="false" ht="15" hidden="false" customHeight="false" outlineLevel="0" collapsed="false">
      <c r="B14" s="88"/>
      <c r="G14" s="15" t="s">
        <v>10</v>
      </c>
      <c r="H14" s="15"/>
      <c r="I14" s="17" t="n">
        <v>900</v>
      </c>
    </row>
    <row r="15" customFormat="false" ht="15" hidden="false" customHeight="false" outlineLevel="0" collapsed="false">
      <c r="B15" s="88"/>
      <c r="G15" s="15" t="s">
        <v>11</v>
      </c>
      <c r="H15" s="15"/>
      <c r="I15" s="17" t="n">
        <v>69</v>
      </c>
      <c r="L15" s="1" t="s">
        <v>110</v>
      </c>
      <c r="M15" s="1" t="s">
        <v>123</v>
      </c>
      <c r="P15" s="1" t="n">
        <v>2862.96</v>
      </c>
    </row>
    <row r="16" customFormat="false" ht="15" hidden="false" customHeight="false" outlineLevel="0" collapsed="false">
      <c r="B16" s="99" t="s">
        <v>12</v>
      </c>
      <c r="C16" s="19"/>
      <c r="D16" s="19"/>
      <c r="E16" s="19"/>
      <c r="F16" s="19"/>
      <c r="G16" s="19"/>
      <c r="H16" s="19"/>
      <c r="I16" s="19"/>
    </row>
    <row r="17" customFormat="false" ht="24" hidden="false" customHeight="true" outlineLevel="0" collapsed="false">
      <c r="B17" s="100" t="s">
        <v>15</v>
      </c>
      <c r="C17" s="23" t="s">
        <v>16</v>
      </c>
      <c r="D17" s="24" t="s">
        <v>17</v>
      </c>
      <c r="E17" s="24"/>
      <c r="F17" s="24" t="s">
        <v>18</v>
      </c>
      <c r="G17" s="24"/>
      <c r="H17" s="24" t="s">
        <v>19</v>
      </c>
      <c r="I17" s="24"/>
      <c r="Q17" s="25"/>
      <c r="R17" s="25"/>
      <c r="S17" s="25"/>
      <c r="T17" s="25"/>
    </row>
    <row r="18" customFormat="false" ht="12.75" hidden="false" customHeight="true" outlineLevel="0" collapsed="false">
      <c r="B18" s="100"/>
      <c r="C18" s="122"/>
      <c r="D18" s="131"/>
      <c r="E18" s="132"/>
      <c r="F18" s="27"/>
      <c r="G18" s="27"/>
      <c r="H18" s="28" t="n">
        <v>0</v>
      </c>
      <c r="I18" s="28"/>
      <c r="N18" s="1" t="s">
        <v>124</v>
      </c>
      <c r="P18" s="33" t="n">
        <f aca="false">SUM(P15-H38+H24)</f>
        <v>0</v>
      </c>
      <c r="Q18" s="25"/>
      <c r="R18" s="25"/>
      <c r="S18" s="25"/>
      <c r="T18" s="25"/>
    </row>
    <row r="19" customFormat="false" ht="15.75" hidden="false" customHeight="true" outlineLevel="0" collapsed="false">
      <c r="B19" s="59"/>
      <c r="C19" s="60" t="s">
        <v>59</v>
      </c>
      <c r="D19" s="61"/>
      <c r="E19" s="61"/>
      <c r="F19" s="61"/>
      <c r="G19" s="61"/>
      <c r="H19" s="62" t="n">
        <f aca="false">SUM(H18:H18)</f>
        <v>0</v>
      </c>
      <c r="I19" s="62"/>
    </row>
    <row r="20" customFormat="false" ht="15.75" hidden="false" customHeight="false" outlineLevel="0" collapsed="false">
      <c r="B20" s="108"/>
    </row>
    <row r="21" customFormat="false" ht="15" hidden="false" customHeight="false" outlineLevel="0" collapsed="false">
      <c r="B21" s="99" t="s">
        <v>61</v>
      </c>
      <c r="C21" s="19"/>
      <c r="D21" s="19"/>
      <c r="E21" s="19"/>
      <c r="F21" s="19"/>
      <c r="G21" s="19"/>
      <c r="H21" s="19"/>
      <c r="I21" s="19"/>
    </row>
    <row r="22" customFormat="false" ht="24" hidden="false" customHeight="true" outlineLevel="0" collapsed="false">
      <c r="B22" s="100" t="s">
        <v>15</v>
      </c>
      <c r="C22" s="23" t="s">
        <v>16</v>
      </c>
      <c r="D22" s="24" t="s">
        <v>17</v>
      </c>
      <c r="E22" s="24"/>
      <c r="F22" s="24" t="s">
        <v>18</v>
      </c>
      <c r="G22" s="24"/>
      <c r="H22" s="24" t="s">
        <v>19</v>
      </c>
      <c r="I22" s="24"/>
    </row>
    <row r="23" customFormat="false" ht="21.75" hidden="false" customHeight="true" outlineLevel="0" collapsed="false">
      <c r="B23" s="80" t="n">
        <v>1</v>
      </c>
      <c r="C23" s="61" t="s">
        <v>125</v>
      </c>
      <c r="D23" s="133" t="s">
        <v>126</v>
      </c>
      <c r="E23" s="133"/>
      <c r="F23" s="133" t="s">
        <v>126</v>
      </c>
      <c r="G23" s="133"/>
      <c r="H23" s="77" t="n">
        <v>0</v>
      </c>
      <c r="I23" s="77"/>
    </row>
    <row r="24" customFormat="false" ht="15.75" hidden="false" customHeight="true" outlineLevel="0" collapsed="false">
      <c r="B24" s="59"/>
      <c r="C24" s="60" t="s">
        <v>59</v>
      </c>
      <c r="D24" s="61"/>
      <c r="E24" s="61"/>
      <c r="F24" s="59"/>
      <c r="G24" s="59"/>
      <c r="H24" s="62" t="n">
        <v>0</v>
      </c>
      <c r="I24" s="62"/>
    </row>
    <row r="25" customFormat="false" ht="10.5" hidden="false" customHeight="true" outlineLevel="0" collapsed="false">
      <c r="B25" s="97"/>
    </row>
    <row r="26" customFormat="false" ht="15" hidden="false" customHeight="false" outlineLevel="0" collapsed="false">
      <c r="B26" s="99" t="s">
        <v>62</v>
      </c>
      <c r="C26" s="19"/>
      <c r="D26" s="19"/>
      <c r="E26" s="19"/>
      <c r="F26" s="19"/>
      <c r="G26" s="19"/>
      <c r="H26" s="19"/>
      <c r="I26" s="19"/>
    </row>
    <row r="27" customFormat="false" ht="24" hidden="false" customHeight="true" outlineLevel="0" collapsed="false">
      <c r="B27" s="100" t="s">
        <v>15</v>
      </c>
      <c r="C27" s="23" t="s">
        <v>16</v>
      </c>
      <c r="D27" s="24" t="s">
        <v>17</v>
      </c>
      <c r="E27" s="24"/>
      <c r="F27" s="24" t="s">
        <v>18</v>
      </c>
      <c r="G27" s="24"/>
      <c r="H27" s="24" t="s">
        <v>19</v>
      </c>
      <c r="I27" s="24"/>
    </row>
    <row r="28" customFormat="false" ht="12.75" hidden="false" customHeight="true" outlineLevel="0" collapsed="false">
      <c r="B28" s="100"/>
      <c r="C28" s="122"/>
      <c r="D28" s="131"/>
      <c r="E28" s="132"/>
      <c r="F28" s="27"/>
      <c r="G28" s="27"/>
      <c r="H28" s="28" t="n">
        <v>0</v>
      </c>
      <c r="I28" s="28"/>
    </row>
    <row r="29" customFormat="false" ht="15.75" hidden="false" customHeight="true" outlineLevel="0" collapsed="false">
      <c r="B29" s="59"/>
      <c r="C29" s="60" t="s">
        <v>59</v>
      </c>
      <c r="D29" s="61"/>
      <c r="E29" s="61"/>
      <c r="F29" s="61"/>
      <c r="G29" s="61"/>
      <c r="H29" s="62" t="n">
        <f aca="false">SUM(H28:H28)</f>
        <v>0</v>
      </c>
      <c r="I29" s="62"/>
    </row>
    <row r="30" customFormat="false" ht="15" hidden="false" customHeight="true" outlineLevel="0" collapsed="false">
      <c r="B30" s="99" t="s">
        <v>78</v>
      </c>
      <c r="C30" s="19"/>
      <c r="D30" s="19"/>
      <c r="E30" s="19"/>
      <c r="F30" s="19"/>
      <c r="G30" s="19"/>
      <c r="H30" s="19"/>
      <c r="I30" s="19"/>
    </row>
    <row r="31" customFormat="false" ht="24" hidden="false" customHeight="true" outlineLevel="0" collapsed="false">
      <c r="B31" s="100" t="s">
        <v>15</v>
      </c>
      <c r="C31" s="23" t="s">
        <v>16</v>
      </c>
      <c r="D31" s="24" t="s">
        <v>17</v>
      </c>
      <c r="E31" s="24"/>
      <c r="F31" s="24" t="s">
        <v>18</v>
      </c>
      <c r="G31" s="24"/>
      <c r="H31" s="71" t="s">
        <v>19</v>
      </c>
      <c r="I31" s="71"/>
    </row>
    <row r="32" customFormat="false" ht="13.5" hidden="false" customHeight="true" outlineLevel="0" collapsed="false">
      <c r="B32" s="59"/>
      <c r="C32" s="64"/>
      <c r="D32" s="59"/>
      <c r="E32" s="59"/>
      <c r="F32" s="59"/>
      <c r="G32" s="59"/>
      <c r="H32" s="80"/>
      <c r="I32" s="80"/>
    </row>
    <row r="33" customFormat="false" ht="15.75" hidden="false" customHeight="true" outlineLevel="0" collapsed="false">
      <c r="B33" s="59"/>
      <c r="C33" s="60" t="s">
        <v>59</v>
      </c>
      <c r="D33" s="61"/>
      <c r="E33" s="61"/>
      <c r="F33" s="59"/>
      <c r="G33" s="59"/>
      <c r="H33" s="77" t="n">
        <f aca="false">SUM(H32:H32)</f>
        <v>0</v>
      </c>
      <c r="I33" s="77"/>
    </row>
    <row r="34" customFormat="false" ht="9" hidden="false" customHeight="true" outlineLevel="0" collapsed="false">
      <c r="B34" s="97"/>
      <c r="C34" s="113"/>
      <c r="D34" s="94"/>
    </row>
    <row r="35" customFormat="false" ht="16.5" hidden="false" customHeight="true" outlineLevel="0" collapsed="false">
      <c r="B35" s="114" t="s">
        <v>79</v>
      </c>
      <c r="C35" s="114"/>
      <c r="D35" s="114"/>
      <c r="E35" s="114"/>
      <c r="F35" s="114"/>
      <c r="G35" s="114"/>
      <c r="H35" s="114"/>
      <c r="I35" s="114"/>
    </row>
    <row r="36" customFormat="false" ht="24" hidden="false" customHeight="true" outlineLevel="0" collapsed="false">
      <c r="B36" s="100" t="s">
        <v>15</v>
      </c>
      <c r="C36" s="24" t="s">
        <v>16</v>
      </c>
      <c r="D36" s="24" t="s">
        <v>17</v>
      </c>
      <c r="E36" s="24"/>
      <c r="F36" s="24" t="s">
        <v>18</v>
      </c>
      <c r="G36" s="24"/>
      <c r="H36" s="24" t="s">
        <v>19</v>
      </c>
      <c r="I36" s="24"/>
    </row>
    <row r="37" s="79" customFormat="true" ht="24.75" hidden="false" customHeight="true" outlineLevel="0" collapsed="false">
      <c r="B37" s="80" t="n">
        <v>1</v>
      </c>
      <c r="C37" s="80" t="s">
        <v>127</v>
      </c>
      <c r="D37" s="80" t="s">
        <v>126</v>
      </c>
      <c r="E37" s="80"/>
      <c r="F37" s="80" t="s">
        <v>126</v>
      </c>
      <c r="G37" s="80"/>
      <c r="H37" s="77" t="n">
        <v>2862.96</v>
      </c>
      <c r="I37" s="77"/>
    </row>
    <row r="38" customFormat="false" ht="16.5" hidden="false" customHeight="true" outlineLevel="0" collapsed="false">
      <c r="B38" s="59"/>
      <c r="C38" s="61" t="s">
        <v>59</v>
      </c>
      <c r="D38" s="61"/>
      <c r="E38" s="61"/>
      <c r="F38" s="59"/>
      <c r="G38" s="59"/>
      <c r="H38" s="134" t="n">
        <f aca="false">H37</f>
        <v>2862.96</v>
      </c>
      <c r="I38" s="134"/>
    </row>
    <row r="39" customFormat="false" ht="42.75" hidden="false" customHeight="true" outlineLevel="0" collapsed="false">
      <c r="B39" s="82" t="s">
        <v>80</v>
      </c>
      <c r="C39" s="82"/>
      <c r="D39" s="82"/>
      <c r="E39" s="82"/>
      <c r="F39" s="82"/>
      <c r="G39" s="82"/>
      <c r="H39" s="82"/>
      <c r="I39" s="82"/>
    </row>
    <row r="40" customFormat="false" ht="15" hidden="false" customHeight="true" outlineLevel="0" collapsed="false">
      <c r="B40" s="83" t="s">
        <v>81</v>
      </c>
      <c r="C40" s="83"/>
      <c r="D40" s="83"/>
      <c r="E40" s="83"/>
      <c r="F40" s="83"/>
      <c r="G40" s="83"/>
      <c r="H40" s="83"/>
      <c r="I40" s="83"/>
    </row>
    <row r="41" customFormat="false" ht="12.75" hidden="false" customHeight="true" outlineLevel="0" collapsed="false">
      <c r="B41" s="83" t="s">
        <v>82</v>
      </c>
      <c r="C41" s="83"/>
      <c r="D41" s="83"/>
      <c r="E41" s="83"/>
      <c r="F41" s="83"/>
      <c r="G41" s="83"/>
      <c r="H41" s="83"/>
      <c r="I41" s="83"/>
    </row>
    <row r="42" customFormat="false" ht="12.75" hidden="false" customHeight="true" outlineLevel="0" collapsed="false">
      <c r="B42" s="83" t="s">
        <v>83</v>
      </c>
      <c r="C42" s="83"/>
      <c r="D42" s="83"/>
      <c r="E42" s="83"/>
      <c r="F42" s="83"/>
      <c r="G42" s="83"/>
      <c r="H42" s="83"/>
      <c r="I42" s="83"/>
    </row>
    <row r="43" customFormat="false" ht="28.5" hidden="false" customHeight="true" outlineLevel="0" collapsed="false">
      <c r="B43" s="84" t="s">
        <v>84</v>
      </c>
      <c r="C43" s="84"/>
      <c r="D43" s="84"/>
      <c r="E43" s="84"/>
      <c r="F43" s="84"/>
      <c r="G43" s="84"/>
      <c r="H43" s="84"/>
      <c r="I43" s="84"/>
    </row>
    <row r="44" customFormat="false" ht="13.5" hidden="false" customHeight="true" outlineLevel="0" collapsed="false">
      <c r="B44" s="115"/>
      <c r="C44" s="2"/>
      <c r="D44" s="2"/>
      <c r="E44" s="2"/>
      <c r="F44" s="2"/>
      <c r="G44" s="2"/>
      <c r="H44" s="2"/>
      <c r="I44" s="2"/>
    </row>
    <row r="45" customFormat="false" ht="14.25" hidden="false" customHeight="true" outlineLevel="0" collapsed="false">
      <c r="B45" s="86" t="s">
        <v>85</v>
      </c>
      <c r="C45" s="86"/>
      <c r="D45" s="86"/>
      <c r="E45" s="86"/>
      <c r="F45" s="86"/>
      <c r="G45" s="86"/>
      <c r="H45" s="86"/>
      <c r="I45" s="86"/>
    </row>
    <row r="46" customFormat="false" ht="12.75" hidden="false" customHeight="true" outlineLevel="0" collapsed="false">
      <c r="B46" s="87" t="s">
        <v>86</v>
      </c>
      <c r="C46" s="87"/>
      <c r="D46" s="87"/>
      <c r="E46" s="87"/>
      <c r="F46" s="87"/>
      <c r="G46" s="87"/>
      <c r="H46" s="87"/>
      <c r="I46" s="87"/>
    </row>
    <row r="47" customFormat="false" ht="15" hidden="false" customHeight="false" outlineLevel="0" collapsed="false">
      <c r="B47" s="1" t="s">
        <v>87</v>
      </c>
      <c r="G47" s="88"/>
      <c r="H47" s="88"/>
      <c r="K47" s="88"/>
    </row>
    <row r="48" customFormat="false" ht="33" hidden="false" customHeight="true" outlineLevel="0" collapsed="false">
      <c r="B48" s="89" t="s">
        <v>88</v>
      </c>
      <c r="C48" s="89"/>
      <c r="D48" s="89"/>
      <c r="E48" s="90"/>
      <c r="G48" s="88"/>
      <c r="H48" s="91" t="s">
        <v>89</v>
      </c>
      <c r="I48" s="91"/>
    </row>
    <row r="49" customFormat="false" ht="12.75" hidden="false" customHeight="true" outlineLevel="0" collapsed="false">
      <c r="B49" s="116" t="s">
        <v>90</v>
      </c>
      <c r="C49" s="116"/>
      <c r="D49" s="116"/>
      <c r="F49" s="93" t="s">
        <v>91</v>
      </c>
      <c r="G49" s="4"/>
      <c r="H49" s="93" t="s">
        <v>92</v>
      </c>
      <c r="I49" s="93"/>
    </row>
    <row r="50" customFormat="false" ht="21" hidden="false" customHeight="true" outlineLevel="0" collapsed="false">
      <c r="B50" s="91" t="s">
        <v>93</v>
      </c>
      <c r="C50" s="91"/>
      <c r="D50" s="91"/>
      <c r="E50" s="88"/>
      <c r="F50" s="90"/>
      <c r="G50" s="90"/>
      <c r="H50" s="91" t="s">
        <v>94</v>
      </c>
      <c r="I50" s="91"/>
      <c r="J50" s="94"/>
    </row>
    <row r="51" customFormat="false" ht="12.75" hidden="false" customHeight="true" outlineLevel="0" collapsed="false">
      <c r="B51" s="118" t="s">
        <v>95</v>
      </c>
      <c r="C51" s="118"/>
      <c r="D51" s="118"/>
      <c r="F51" s="93" t="s">
        <v>91</v>
      </c>
      <c r="H51" s="93" t="s">
        <v>92</v>
      </c>
      <c r="I51" s="93"/>
      <c r="J51" s="4"/>
    </row>
  </sheetData>
  <mergeCells count="68">
    <mergeCell ref="B1:H1"/>
    <mergeCell ref="B2:G2"/>
    <mergeCell ref="B5:G5"/>
    <mergeCell ref="B7:I7"/>
    <mergeCell ref="B8:I8"/>
    <mergeCell ref="D10:F10"/>
    <mergeCell ref="D11:F11"/>
    <mergeCell ref="G13:H13"/>
    <mergeCell ref="G14:H14"/>
    <mergeCell ref="G15:H15"/>
    <mergeCell ref="D17:E17"/>
    <mergeCell ref="F17:G17"/>
    <mergeCell ref="H17:I17"/>
    <mergeCell ref="F18:G18"/>
    <mergeCell ref="H18:I18"/>
    <mergeCell ref="D19:E19"/>
    <mergeCell ref="F19:G19"/>
    <mergeCell ref="H19:I19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7:E27"/>
    <mergeCell ref="F27:G27"/>
    <mergeCell ref="H27:I27"/>
    <mergeCell ref="F28:G28"/>
    <mergeCell ref="H28:I28"/>
    <mergeCell ref="D29:E29"/>
    <mergeCell ref="F29:G29"/>
    <mergeCell ref="H29:I29"/>
    <mergeCell ref="D31:E31"/>
    <mergeCell ref="F31:G31"/>
    <mergeCell ref="H31:I31"/>
    <mergeCell ref="D32:E32"/>
    <mergeCell ref="F32:G32"/>
    <mergeCell ref="H32:I32"/>
    <mergeCell ref="D33:E33"/>
    <mergeCell ref="F33:G33"/>
    <mergeCell ref="H33:I33"/>
    <mergeCell ref="B35:I35"/>
    <mergeCell ref="D36:E36"/>
    <mergeCell ref="F36:G36"/>
    <mergeCell ref="H36:I36"/>
    <mergeCell ref="D37:E37"/>
    <mergeCell ref="F37:G37"/>
    <mergeCell ref="H37:I37"/>
    <mergeCell ref="D38:E38"/>
    <mergeCell ref="F38:G38"/>
    <mergeCell ref="H38:I38"/>
    <mergeCell ref="B39:I39"/>
    <mergeCell ref="B40:I40"/>
    <mergeCell ref="B41:I41"/>
    <mergeCell ref="B42:I42"/>
    <mergeCell ref="B43:I43"/>
    <mergeCell ref="B45:I45"/>
    <mergeCell ref="B46:I46"/>
    <mergeCell ref="B48:D48"/>
    <mergeCell ref="B49:D49"/>
    <mergeCell ref="H49:I49"/>
    <mergeCell ref="B50:D50"/>
    <mergeCell ref="H50:I50"/>
    <mergeCell ref="B51:D51"/>
    <mergeCell ref="H51:I5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LibreOffice/7.3.4.2$Windows_x86 LibreOffice_project/728fec16bd5f605073805c3c9e7c4212a0120dc5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2012-12-11T11:03:18Z</dcterms:created>
  <dc:creator>FM</dc:creator>
  <dc:description/>
  <dc:language>lt-LT</dc:language>
  <cp:lastModifiedBy>Linos kompiuteris</cp:lastModifiedBy>
  <cp:lastPrinted>2025-04-17T07:08:15Z</cp:lastPrinted>
  <dcterms:modified xsi:type="dcterms:W3CDTF">2025-11-28T16:49:55Z</dcterms:modified>
  <cp:revision>0</cp:revision>
  <dc:subject/>
  <dc:title/>
</cp:coreProperties>
</file>